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25" tabRatio="729" activeTab="0"/>
  </bookViews>
  <sheets>
    <sheet name="TI 1º TRIMESTE " sheetId="1" r:id="rId1"/>
  </sheets>
  <definedNames>
    <definedName name="_xlnm.Print_Titles" localSheetId="0">'TI 1º TRIMESTE '!$1:$11</definedName>
  </definedNames>
  <calcPr fullCalcOnLoad="1"/>
</workbook>
</file>

<file path=xl/sharedStrings.xml><?xml version="1.0" encoding="utf-8"?>
<sst xmlns="http://schemas.openxmlformats.org/spreadsheetml/2006/main" count="69" uniqueCount="68">
  <si>
    <t>CERTIFICADOS DIGITAIS</t>
  </si>
  <si>
    <t>DIGITALIZAÇÃO DE PROCESSOS JUDICIAIS</t>
  </si>
  <si>
    <t>ATUALIZAÇÃO DE LICENÇA DE SOFTWARES-ORACLE</t>
  </si>
  <si>
    <t>MANUTENÇÃO-SOFTWARE-ASSYST ENTERPRISE</t>
  </si>
  <si>
    <t>SOLUÇÕES CORPORATIVA E INTEGRADA EM NUVEM DE ARMANEZAMENTO</t>
  </si>
  <si>
    <t>REDE JT</t>
  </si>
  <si>
    <t>DESCRIÇÃO</t>
  </si>
  <si>
    <t>PLANEJAMENTO INICIAL LOA (A)</t>
  </si>
  <si>
    <t>PROGRAMAÇÃO ATUALIZADA
(B)</t>
  </si>
  <si>
    <t>COMUNICAÇÃO DE DADOS (MODENS 4G)</t>
  </si>
  <si>
    <t>SALA-COFRE SUPORTE E MANUTENÇÃO</t>
  </si>
  <si>
    <t>SUPORTE AO SISTEMA OPERACIONAL LINUX</t>
  </si>
  <si>
    <t>ENERGIA CONDICIONADA</t>
  </si>
  <si>
    <t>COMUNICAÇÃO DE DADOS (BACKBONE INTERNET)</t>
  </si>
  <si>
    <t>LICENÇA DE USO SOFTWARE DE ACOMP.CONTRATOS TERCEIRIZADOS</t>
  </si>
  <si>
    <t>MANUTENÇÃO ESTAÇÕES DE TRABALHO SIABI (CMAC)</t>
  </si>
  <si>
    <t>SUPORTE AO BANCO DE DADOS POSTGRESQL</t>
  </si>
  <si>
    <t>TAPES LIBRARIES</t>
  </si>
  <si>
    <t>SUPORTE AOS SERVIDORES JAVA (JBOSS)</t>
  </si>
  <si>
    <t xml:space="preserve">                                     SECRETARIA DE ORÇAMENTO E FINANÇAS - SOF </t>
  </si>
  <si>
    <t xml:space="preserve">                                     TRIBUNAL REGIONAL DO TRABALHO DA 15a REGIÃO</t>
  </si>
  <si>
    <t>E.JUD/MANUTENÇÃO ESTAÇÕES DE TRABALHO SIABI (BIBLIOTECA)</t>
  </si>
  <si>
    <t>GO-GLOBAL - Suporte ao Servidor de Aplicações para PJe</t>
  </si>
  <si>
    <t>SISTEMA DE ENERGIA SECUNDÁRIA UPS NO-BREAK PARA DATA CENTER</t>
  </si>
  <si>
    <t>P.O.: 0000 - Apreciação de Causas na Justiça do Trabalho - Despesas Diversas</t>
  </si>
  <si>
    <t xml:space="preserve">ATUALIZAÇÃO DE LICENÇA DE SOFTWARES-AUTODESK BUILDING DESIGN </t>
  </si>
  <si>
    <t>RENOVAÇÃO LICENÇAS ENTERPRISE ARCHITECT</t>
  </si>
  <si>
    <t>REESTRUTURAÇÃO CABEAMENTOS DE FIBRA ÓPTICAS</t>
  </si>
  <si>
    <t>P.O.: 0001 - Manutenção e Gestão dos Serviços e Sistemas de Tecnologia da Informação</t>
  </si>
  <si>
    <t>TOTAL</t>
  </si>
  <si>
    <t>TOTAL GERAL</t>
  </si>
  <si>
    <t>TONERS, CILINDROS E CARTUCHOS</t>
  </si>
  <si>
    <t>E.JUD-BIBLIOTECA DIGITAL-LTR</t>
  </si>
  <si>
    <t>E.JUD-BIBLIOTECA DIGITAL-RT</t>
  </si>
  <si>
    <t>ATUALIZAÇÃO DE LICENÇA DE SOFTWARES</t>
  </si>
  <si>
    <t>RENOVAÇÃO LICENÇA DE USO CPO e FDE</t>
  </si>
  <si>
    <t>SOLUÇÃO DE SEGURANÇA DE SISTEMA A.P.MANAGEMENT</t>
  </si>
  <si>
    <t>SOLUÇÃO DE SEGURANÇA ENDPOINT (ANTIVÍRUS)</t>
  </si>
  <si>
    <t>MANUTENÇÃO-SOFTWARE-ASSYST ENTERPRISE - EA</t>
  </si>
  <si>
    <t>CERTIFICADOS DIGITAIS SSL DO TIPO A1</t>
  </si>
  <si>
    <t>RENOVAÇÃO DA MANUTENÇÃO ANUAL DE 20 LICENÇAS DE USO DA FERRAMENTA PL</t>
  </si>
  <si>
    <t>SOFTPHONES</t>
  </si>
  <si>
    <t>NO-BREAKS-DATA CENTER-SEDE JUDICIAL</t>
  </si>
  <si>
    <t>AQUISIÇÃO-NO-BREAKS-DATA CENTER-SEDE JUDICIAL</t>
  </si>
  <si>
    <t>BATERIAS PARA NO-BREAKS-SALA COFRE</t>
  </si>
  <si>
    <t>RENOVAÇÃO E CONTRATAÇÃO DE LICENÇAS DE SOFTWARE DE COLABORAÇÃO (GUSITE BASIC)</t>
  </si>
  <si>
    <t>INSTALACAO DE CASSETES-DIOS-SALA COFRE</t>
  </si>
  <si>
    <t>UNIDADES DE DISTRIBUIÇÃO DE ENERGIA (PDUS - POWER DISTRIBUTION UNITS)-SALA COFRE</t>
  </si>
  <si>
    <t>CABOS CONECTORIZADOS TIPO MPO - LSZH-DATACENTER</t>
  </si>
  <si>
    <t>MATERIAIS REDES DE DADOS</t>
  </si>
  <si>
    <t>CAPACITAÇÃO E SUPORTE PARA OS SOFTWARES DE INFRAESTRUTURA DO PJE</t>
  </si>
  <si>
    <t>EQUIPAMENTOS PARA MANUTENÇÃO DE REDES ÓPTICAS FTTX</t>
  </si>
  <si>
    <t>INFORMÁTICA-CONTRATAÇÕES DIVERSAS</t>
  </si>
  <si>
    <t>DESPESA PRÉ-EMPENHADA (B)</t>
  </si>
  <si>
    <t>DESPESA EMPENHADA (D)</t>
  </si>
  <si>
    <t>SALDO ORÇAMENTÁRIO (E) = (A-B-C-D)</t>
  </si>
  <si>
    <t>PROGRAMAÇÃO A REALIZAR (F)</t>
  </si>
  <si>
    <t>DESPESA ADEQUADA
(C)</t>
  </si>
  <si>
    <t>SALDO DISPONÍVEL (G) = (E-F)</t>
  </si>
  <si>
    <t>DESPESA LIQUIDADA (H)</t>
  </si>
  <si>
    <t>DESPESA LIQUIDADA/PAGA % (I) = (H/B)</t>
  </si>
  <si>
    <t xml:space="preserve">                                     PLANO ORÇAMENTÁRIO 2020 - SECRETARIA DE TECNOLOGIA DA INFORMAÇÃO E COMUNICAÇÕES - 1º TRIMESTRE</t>
  </si>
  <si>
    <t>Ação: 02.122.0033.4256.0035 - Apreciação de Causas na Justiça do Trabalho - No Estado de São Paulo</t>
  </si>
  <si>
    <t>IEO - INDICE DE EMPENHO ORÇAMENTÁRIO (DespEmpenhada/OrçAprovado x 100)</t>
  </si>
  <si>
    <t>ILO - INDICE DE LIQUIDAÇÃO ORÇAMENTÁRIA  (DespLiquidada/OrçAprovado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</si>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</sst>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dd/m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10" fontId="5" fillId="33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10" fontId="6" fillId="33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 vertical="center"/>
    </xf>
    <xf numFmtId="4" fontId="0" fillId="0" borderId="14" xfId="0" applyNumberFormat="1" applyBorder="1" applyAlignment="1">
      <alignment/>
    </xf>
    <xf numFmtId="10" fontId="0" fillId="0" borderId="15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 vertical="center"/>
    </xf>
    <xf numFmtId="0" fontId="0" fillId="0" borderId="16" xfId="0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24" fillId="33" borderId="23" xfId="0" applyFont="1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3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904875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9"/>
  <sheetViews>
    <sheetView tabSelected="1" zoomScale="84" zoomScaleNormal="84" zoomScalePageLayoutView="0" workbookViewId="0" topLeftCell="A1">
      <pane ySplit="10" topLeftCell="A62" activePane="bottomLeft" state="frozen"/>
      <selection pane="topLeft" activeCell="A1" sqref="A1"/>
      <selection pane="bottomLeft" activeCell="A94" sqref="A94"/>
    </sheetView>
  </sheetViews>
  <sheetFormatPr defaultColWidth="9.140625" defaultRowHeight="12.75"/>
  <cols>
    <col min="1" max="1" width="112.28125" style="0" customWidth="1"/>
    <col min="2" max="4" width="18.7109375" style="1" customWidth="1"/>
    <col min="5" max="5" width="17.7109375" style="1" customWidth="1"/>
    <col min="6" max="6" width="17.8515625" style="3" bestFit="1" customWidth="1"/>
    <col min="7" max="7" width="19.140625" style="3" bestFit="1" customWidth="1"/>
    <col min="8" max="8" width="17.28125" style="3" customWidth="1"/>
    <col min="9" max="10" width="18.7109375" style="10" customWidth="1"/>
    <col min="11" max="11" width="18.7109375" style="15" customWidth="1"/>
  </cols>
  <sheetData>
    <row r="1" ht="12.75"/>
    <row r="2" ht="12.75"/>
    <row r="3" ht="12.75">
      <c r="A3" s="8" t="s">
        <v>20</v>
      </c>
    </row>
    <row r="4" ht="12.75">
      <c r="A4" s="8" t="s">
        <v>19</v>
      </c>
    </row>
    <row r="5" ht="12.75">
      <c r="A5" s="7" t="s">
        <v>61</v>
      </c>
    </row>
    <row r="6" ht="12.75"/>
    <row r="7" ht="12.75"/>
    <row r="10" spans="1:11" s="2" customFormat="1" ht="47.25" customHeight="1">
      <c r="A10" s="26" t="s">
        <v>6</v>
      </c>
      <c r="B10" s="5" t="s">
        <v>7</v>
      </c>
      <c r="C10" s="5" t="s">
        <v>8</v>
      </c>
      <c r="D10" s="5" t="s">
        <v>53</v>
      </c>
      <c r="E10" s="5" t="s">
        <v>57</v>
      </c>
      <c r="F10" s="9" t="s">
        <v>54</v>
      </c>
      <c r="G10" s="9" t="s">
        <v>55</v>
      </c>
      <c r="H10" s="9" t="s">
        <v>56</v>
      </c>
      <c r="I10" s="9" t="s">
        <v>58</v>
      </c>
      <c r="J10" s="9" t="s">
        <v>59</v>
      </c>
      <c r="K10" s="14" t="s">
        <v>60</v>
      </c>
    </row>
    <row r="12" spans="1:11" s="4" customFormat="1" ht="27.75" customHeight="1">
      <c r="A12" s="11" t="s">
        <v>62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4" spans="1:11" s="4" customFormat="1" ht="27.75" customHeight="1">
      <c r="A14" s="11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2.75">
      <c r="A15" s="13" t="s">
        <v>43</v>
      </c>
      <c r="B15" s="29">
        <v>0</v>
      </c>
      <c r="C15" s="1">
        <v>135509.89</v>
      </c>
      <c r="D15" s="1">
        <v>0</v>
      </c>
      <c r="E15" s="1">
        <v>0</v>
      </c>
      <c r="F15" s="1">
        <v>135509.89</v>
      </c>
      <c r="G15" s="1">
        <v>0</v>
      </c>
      <c r="H15" s="1">
        <v>0</v>
      </c>
      <c r="I15" s="1">
        <v>0</v>
      </c>
      <c r="J15" s="1">
        <v>0</v>
      </c>
      <c r="K15" s="30">
        <f>IF(ISERROR(J15/C15),0,J15/C15)</f>
        <v>0</v>
      </c>
    </row>
    <row r="16" spans="1:11" ht="12.75">
      <c r="A16" s="13" t="s">
        <v>34</v>
      </c>
      <c r="B16" s="29">
        <v>10000</v>
      </c>
      <c r="C16" s="1">
        <v>10000</v>
      </c>
      <c r="D16" s="1">
        <v>0</v>
      </c>
      <c r="E16" s="1">
        <v>0</v>
      </c>
      <c r="F16" s="1">
        <v>0</v>
      </c>
      <c r="G16" s="1">
        <v>10000</v>
      </c>
      <c r="H16" s="1">
        <v>10000</v>
      </c>
      <c r="I16" s="1">
        <v>0</v>
      </c>
      <c r="J16" s="1">
        <v>0</v>
      </c>
      <c r="K16" s="30">
        <f>IF(ISERROR(J16/C16),0,J16/C16)</f>
        <v>0</v>
      </c>
    </row>
    <row r="17" spans="1:11" ht="12.75">
      <c r="A17" s="13" t="s">
        <v>25</v>
      </c>
      <c r="B17" s="29">
        <v>40000</v>
      </c>
      <c r="C17" s="1">
        <v>40000</v>
      </c>
      <c r="D17" s="1">
        <v>0</v>
      </c>
      <c r="E17" s="1">
        <v>0</v>
      </c>
      <c r="F17" s="1">
        <v>0</v>
      </c>
      <c r="G17" s="1">
        <v>40000</v>
      </c>
      <c r="H17" s="1">
        <v>40000</v>
      </c>
      <c r="I17" s="1">
        <v>0</v>
      </c>
      <c r="J17" s="1">
        <v>0</v>
      </c>
      <c r="K17" s="30">
        <f aca="true" t="shared" si="0" ref="K17:K43">IF(ISERROR(J17/C17),0,J17/C17)</f>
        <v>0</v>
      </c>
    </row>
    <row r="18" spans="1:11" ht="12.75">
      <c r="A18" s="13" t="s">
        <v>44</v>
      </c>
      <c r="B18" s="29">
        <v>160000</v>
      </c>
      <c r="C18" s="1">
        <v>160000</v>
      </c>
      <c r="D18" s="1">
        <v>0</v>
      </c>
      <c r="E18" s="1">
        <v>0</v>
      </c>
      <c r="F18" s="1">
        <v>0</v>
      </c>
      <c r="G18" s="1">
        <v>160000</v>
      </c>
      <c r="H18" s="1">
        <v>160000</v>
      </c>
      <c r="I18" s="1">
        <v>0</v>
      </c>
      <c r="J18" s="1">
        <v>0</v>
      </c>
      <c r="K18" s="30">
        <f t="shared" si="0"/>
        <v>0</v>
      </c>
    </row>
    <row r="19" spans="1:11" ht="12.75">
      <c r="A19" s="13" t="s">
        <v>48</v>
      </c>
      <c r="B19" s="29">
        <v>9000</v>
      </c>
      <c r="C19" s="1">
        <v>9000</v>
      </c>
      <c r="D19" s="1">
        <v>0</v>
      </c>
      <c r="E19" s="1">
        <v>0</v>
      </c>
      <c r="F19" s="1">
        <v>0</v>
      </c>
      <c r="G19" s="1">
        <v>9000</v>
      </c>
      <c r="H19" s="1">
        <v>9000</v>
      </c>
      <c r="I19" s="1">
        <v>0</v>
      </c>
      <c r="J19" s="1">
        <v>0</v>
      </c>
      <c r="K19" s="30">
        <f t="shared" si="0"/>
        <v>0</v>
      </c>
    </row>
    <row r="20" spans="1:11" ht="12.75">
      <c r="A20" s="13" t="s">
        <v>50</v>
      </c>
      <c r="B20" s="29">
        <v>316000</v>
      </c>
      <c r="C20" s="1">
        <v>316000</v>
      </c>
      <c r="D20" s="1">
        <v>0</v>
      </c>
      <c r="E20" s="1">
        <v>0</v>
      </c>
      <c r="F20" s="1">
        <v>0</v>
      </c>
      <c r="G20" s="1">
        <v>316000</v>
      </c>
      <c r="H20" s="1">
        <v>316000</v>
      </c>
      <c r="I20" s="1">
        <v>0</v>
      </c>
      <c r="J20" s="1">
        <v>0</v>
      </c>
      <c r="K20" s="30">
        <f t="shared" si="0"/>
        <v>0</v>
      </c>
    </row>
    <row r="21" spans="1:11" ht="12.75">
      <c r="A21" s="13" t="s">
        <v>0</v>
      </c>
      <c r="B21" s="29">
        <v>100000</v>
      </c>
      <c r="C21" s="1">
        <v>100000</v>
      </c>
      <c r="D21" s="1">
        <v>0</v>
      </c>
      <c r="E21" s="1">
        <v>0</v>
      </c>
      <c r="F21" s="1">
        <v>10000</v>
      </c>
      <c r="G21" s="1">
        <v>90000</v>
      </c>
      <c r="H21" s="1">
        <v>90000</v>
      </c>
      <c r="I21" s="1">
        <v>0</v>
      </c>
      <c r="J21" s="1">
        <v>0</v>
      </c>
      <c r="K21" s="30">
        <f t="shared" si="0"/>
        <v>0</v>
      </c>
    </row>
    <row r="22" spans="1:11" ht="12.75">
      <c r="A22" s="13" t="s">
        <v>39</v>
      </c>
      <c r="B22" s="29">
        <v>4000</v>
      </c>
      <c r="C22" s="1">
        <v>4000</v>
      </c>
      <c r="D22" s="1">
        <v>0</v>
      </c>
      <c r="E22" s="1">
        <v>0</v>
      </c>
      <c r="F22" s="1">
        <v>0</v>
      </c>
      <c r="G22" s="1">
        <v>4000</v>
      </c>
      <c r="H22" s="1">
        <v>4000</v>
      </c>
      <c r="I22" s="1">
        <v>0</v>
      </c>
      <c r="J22" s="1">
        <v>0</v>
      </c>
      <c r="K22" s="30">
        <f t="shared" si="0"/>
        <v>0</v>
      </c>
    </row>
    <row r="23" spans="1:11" ht="12.75">
      <c r="A23" s="13" t="s">
        <v>1</v>
      </c>
      <c r="B23" s="29">
        <v>335256</v>
      </c>
      <c r="C23" s="1">
        <v>277543.56</v>
      </c>
      <c r="D23" s="1">
        <v>0</v>
      </c>
      <c r="E23" s="1">
        <v>0</v>
      </c>
      <c r="F23" s="1">
        <v>273441.96</v>
      </c>
      <c r="G23" s="1">
        <v>4101.599999999977</v>
      </c>
      <c r="H23" s="1">
        <v>4101.599999999977</v>
      </c>
      <c r="I23" s="1">
        <v>0</v>
      </c>
      <c r="J23" s="1">
        <v>32291.68</v>
      </c>
      <c r="K23" s="30">
        <f t="shared" si="0"/>
        <v>0.11634815089926785</v>
      </c>
    </row>
    <row r="24" spans="1:11" ht="12.75">
      <c r="A24" s="13" t="s">
        <v>21</v>
      </c>
      <c r="B24" s="29">
        <v>18000</v>
      </c>
      <c r="C24" s="1">
        <v>8000</v>
      </c>
      <c r="D24" s="1">
        <v>0</v>
      </c>
      <c r="E24" s="1">
        <v>0</v>
      </c>
      <c r="F24" s="1">
        <v>7552.05</v>
      </c>
      <c r="G24" s="1">
        <v>447.9499999999998</v>
      </c>
      <c r="H24" s="1">
        <v>447.9499999999998</v>
      </c>
      <c r="I24" s="1">
        <v>0</v>
      </c>
      <c r="J24" s="1">
        <v>1558.35</v>
      </c>
      <c r="K24" s="30">
        <f>IF(ISERROR(J24/C24),0,J24/C24)</f>
        <v>0.19479375</v>
      </c>
    </row>
    <row r="25" spans="1:11" ht="12.75">
      <c r="A25" s="13" t="s">
        <v>32</v>
      </c>
      <c r="B25" s="29">
        <v>90000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30">
        <f t="shared" si="0"/>
        <v>0</v>
      </c>
    </row>
    <row r="26" spans="1:11" ht="12.75">
      <c r="A26" s="13" t="s">
        <v>33</v>
      </c>
      <c r="B26" s="29">
        <v>100000</v>
      </c>
      <c r="C26" s="1">
        <v>62000</v>
      </c>
      <c r="D26" s="1">
        <v>0</v>
      </c>
      <c r="E26" s="1">
        <v>0</v>
      </c>
      <c r="F26" s="1">
        <v>10371</v>
      </c>
      <c r="G26" s="1">
        <v>51629</v>
      </c>
      <c r="H26" s="1">
        <v>51629</v>
      </c>
      <c r="I26" s="1">
        <v>0</v>
      </c>
      <c r="J26" s="1">
        <v>3500</v>
      </c>
      <c r="K26" s="30">
        <f t="shared" si="0"/>
        <v>0.056451612903225805</v>
      </c>
    </row>
    <row r="27" spans="1:11" ht="12.75">
      <c r="A27" s="13" t="s">
        <v>51</v>
      </c>
      <c r="B27" s="29">
        <v>30000</v>
      </c>
      <c r="C27" s="1">
        <v>30000</v>
      </c>
      <c r="D27" s="1">
        <v>0</v>
      </c>
      <c r="E27" s="1">
        <v>0</v>
      </c>
      <c r="F27" s="1">
        <v>0</v>
      </c>
      <c r="G27" s="1">
        <v>30000</v>
      </c>
      <c r="H27" s="1">
        <v>30000</v>
      </c>
      <c r="I27" s="1">
        <v>0</v>
      </c>
      <c r="J27" s="1">
        <v>0</v>
      </c>
      <c r="K27" s="30">
        <f t="shared" si="0"/>
        <v>0</v>
      </c>
    </row>
    <row r="28" spans="1:11" ht="12.75">
      <c r="A28" s="13" t="s">
        <v>52</v>
      </c>
      <c r="B28" s="29">
        <v>830000</v>
      </c>
      <c r="C28" s="1">
        <v>754224.82</v>
      </c>
      <c r="D28" s="1">
        <v>0</v>
      </c>
      <c r="E28" s="1">
        <v>0</v>
      </c>
      <c r="F28" s="1">
        <v>0</v>
      </c>
      <c r="G28" s="1">
        <v>754224.82</v>
      </c>
      <c r="H28" s="1">
        <v>754224.82</v>
      </c>
      <c r="I28" s="1">
        <v>0</v>
      </c>
      <c r="J28" s="1">
        <v>0</v>
      </c>
      <c r="K28" s="30">
        <f t="shared" si="0"/>
        <v>0</v>
      </c>
    </row>
    <row r="29" spans="1:11" ht="12.75">
      <c r="A29" s="13" t="s">
        <v>46</v>
      </c>
      <c r="B29" s="29">
        <v>65000</v>
      </c>
      <c r="C29" s="1">
        <v>65000</v>
      </c>
      <c r="D29" s="1">
        <v>0</v>
      </c>
      <c r="E29" s="1">
        <v>0</v>
      </c>
      <c r="F29" s="1">
        <v>0</v>
      </c>
      <c r="G29" s="1">
        <v>65000</v>
      </c>
      <c r="H29" s="1">
        <v>65000</v>
      </c>
      <c r="I29" s="1">
        <v>0</v>
      </c>
      <c r="J29" s="1">
        <v>0</v>
      </c>
      <c r="K29" s="30">
        <f t="shared" si="0"/>
        <v>0</v>
      </c>
    </row>
    <row r="30" spans="1:11" ht="12.75">
      <c r="A30" s="13" t="s">
        <v>14</v>
      </c>
      <c r="B30" s="29">
        <v>13524</v>
      </c>
      <c r="C30" s="1">
        <v>13169.6</v>
      </c>
      <c r="D30" s="1">
        <v>0</v>
      </c>
      <c r="E30" s="1">
        <v>0</v>
      </c>
      <c r="F30" s="1">
        <v>8692.8</v>
      </c>
      <c r="G30" s="1">
        <v>4476.800000000001</v>
      </c>
      <c r="H30" s="1">
        <v>4476.800000000001</v>
      </c>
      <c r="I30" s="1">
        <v>0</v>
      </c>
      <c r="J30" s="1">
        <v>2173.2</v>
      </c>
      <c r="K30" s="30">
        <f t="shared" si="0"/>
        <v>0.16501640140930626</v>
      </c>
    </row>
    <row r="31" spans="1:11" ht="12.75">
      <c r="A31" s="13" t="s">
        <v>15</v>
      </c>
      <c r="B31" s="29">
        <v>6312</v>
      </c>
      <c r="C31" s="1">
        <v>6355.14</v>
      </c>
      <c r="D31" s="1">
        <v>0</v>
      </c>
      <c r="E31" s="1">
        <v>0</v>
      </c>
      <c r="F31" s="1">
        <v>6215.28</v>
      </c>
      <c r="G31" s="1">
        <v>139.86000000000058</v>
      </c>
      <c r="H31" s="1">
        <v>139.86000000000058</v>
      </c>
      <c r="I31" s="1">
        <v>0</v>
      </c>
      <c r="J31" s="1">
        <v>1035.88</v>
      </c>
      <c r="K31" s="30">
        <f>IF(ISERROR(J31/C31),0,J31/C31)</f>
        <v>0.1629987694999638</v>
      </c>
    </row>
    <row r="32" spans="1:11" ht="12.75">
      <c r="A32" s="13" t="s">
        <v>38</v>
      </c>
      <c r="B32" s="29">
        <v>0</v>
      </c>
      <c r="C32" s="1">
        <v>27.61</v>
      </c>
      <c r="D32" s="1">
        <v>0</v>
      </c>
      <c r="E32" s="1">
        <v>0</v>
      </c>
      <c r="F32" s="1">
        <v>27.61</v>
      </c>
      <c r="G32" s="1">
        <v>0</v>
      </c>
      <c r="H32" s="1">
        <v>0</v>
      </c>
      <c r="I32" s="1">
        <v>0</v>
      </c>
      <c r="J32" s="1">
        <v>27.61</v>
      </c>
      <c r="K32" s="30">
        <f t="shared" si="0"/>
        <v>1</v>
      </c>
    </row>
    <row r="33" spans="1:11" ht="12.75">
      <c r="A33" s="13" t="s">
        <v>49</v>
      </c>
      <c r="B33" s="29">
        <v>30000</v>
      </c>
      <c r="C33" s="1">
        <v>30000</v>
      </c>
      <c r="D33" s="1">
        <v>0</v>
      </c>
      <c r="E33" s="1">
        <v>0</v>
      </c>
      <c r="F33" s="1">
        <v>0</v>
      </c>
      <c r="G33" s="1">
        <v>30000</v>
      </c>
      <c r="H33" s="1">
        <v>30000</v>
      </c>
      <c r="I33" s="1">
        <v>0</v>
      </c>
      <c r="J33" s="1">
        <v>0</v>
      </c>
      <c r="K33" s="30">
        <f t="shared" si="0"/>
        <v>0</v>
      </c>
    </row>
    <row r="34" spans="1:11" ht="12.75">
      <c r="A34" s="13" t="s">
        <v>42</v>
      </c>
      <c r="B34" s="29">
        <v>80000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30">
        <f t="shared" si="0"/>
        <v>0</v>
      </c>
    </row>
    <row r="35" spans="1:11" ht="12.75">
      <c r="A35" s="13" t="s">
        <v>40</v>
      </c>
      <c r="B35" s="29">
        <v>2500</v>
      </c>
      <c r="C35" s="1">
        <v>2500</v>
      </c>
      <c r="D35" s="1">
        <v>0</v>
      </c>
      <c r="E35" s="1">
        <v>0</v>
      </c>
      <c r="F35" s="1">
        <v>0</v>
      </c>
      <c r="G35" s="1">
        <v>2500</v>
      </c>
      <c r="H35" s="1">
        <v>2500</v>
      </c>
      <c r="I35" s="1">
        <v>0</v>
      </c>
      <c r="J35" s="1">
        <v>0</v>
      </c>
      <c r="K35" s="30">
        <f t="shared" si="0"/>
        <v>0</v>
      </c>
    </row>
    <row r="36" spans="1:11" ht="12.75">
      <c r="A36" s="13" t="s">
        <v>45</v>
      </c>
      <c r="B36" s="29">
        <v>669816</v>
      </c>
      <c r="C36" s="1">
        <v>669816</v>
      </c>
      <c r="D36" s="1">
        <v>0</v>
      </c>
      <c r="E36" s="1">
        <v>0</v>
      </c>
      <c r="F36" s="1">
        <v>0</v>
      </c>
      <c r="G36" s="1">
        <v>669816</v>
      </c>
      <c r="H36" s="1">
        <v>669816</v>
      </c>
      <c r="I36" s="1">
        <v>0</v>
      </c>
      <c r="J36" s="1">
        <v>0</v>
      </c>
      <c r="K36" s="30">
        <f t="shared" si="0"/>
        <v>0</v>
      </c>
    </row>
    <row r="37" spans="1:11" ht="12.75">
      <c r="A37" s="13" t="s">
        <v>35</v>
      </c>
      <c r="B37" s="29">
        <v>10000</v>
      </c>
      <c r="C37" s="1">
        <v>10000</v>
      </c>
      <c r="D37" s="1">
        <v>0</v>
      </c>
      <c r="E37" s="1">
        <v>0</v>
      </c>
      <c r="F37" s="1">
        <v>4300</v>
      </c>
      <c r="G37" s="1">
        <v>5700</v>
      </c>
      <c r="H37" s="1">
        <v>5700</v>
      </c>
      <c r="I37" s="1">
        <v>0</v>
      </c>
      <c r="J37" s="1">
        <v>4300</v>
      </c>
      <c r="K37" s="30">
        <f t="shared" si="0"/>
        <v>0.43</v>
      </c>
    </row>
    <row r="38" spans="1:11" ht="12.75">
      <c r="A38" s="13" t="s">
        <v>26</v>
      </c>
      <c r="B38" s="29">
        <v>12000</v>
      </c>
      <c r="C38" s="1">
        <v>12000</v>
      </c>
      <c r="D38" s="1">
        <v>0</v>
      </c>
      <c r="E38" s="1">
        <v>0</v>
      </c>
      <c r="F38" s="1">
        <v>0</v>
      </c>
      <c r="G38" s="1">
        <v>12000</v>
      </c>
      <c r="H38" s="1">
        <v>12000</v>
      </c>
      <c r="I38" s="1">
        <v>0</v>
      </c>
      <c r="J38" s="1">
        <v>0</v>
      </c>
      <c r="K38" s="30">
        <f>IF(ISERROR(J38/C38),0,J38/C38)</f>
        <v>0</v>
      </c>
    </row>
    <row r="39" spans="1:11" ht="12.75">
      <c r="A39" s="13" t="s">
        <v>23</v>
      </c>
      <c r="B39" s="29">
        <v>19140</v>
      </c>
      <c r="C39" s="1">
        <v>8097.030000000001</v>
      </c>
      <c r="D39" s="1">
        <v>0</v>
      </c>
      <c r="E39" s="1">
        <v>0</v>
      </c>
      <c r="F39" s="1">
        <v>8097.03</v>
      </c>
      <c r="G39" s="1">
        <v>0</v>
      </c>
      <c r="H39" s="1">
        <v>0</v>
      </c>
      <c r="I39" s="1">
        <v>0</v>
      </c>
      <c r="J39" s="1">
        <v>0</v>
      </c>
      <c r="K39" s="30">
        <f t="shared" si="0"/>
        <v>0</v>
      </c>
    </row>
    <row r="40" spans="1:11" ht="12.75">
      <c r="A40" s="13" t="s">
        <v>41</v>
      </c>
      <c r="B40" s="29">
        <v>3000</v>
      </c>
      <c r="C40" s="1">
        <v>3000</v>
      </c>
      <c r="D40" s="1">
        <v>0</v>
      </c>
      <c r="E40" s="1">
        <v>0</v>
      </c>
      <c r="F40" s="1">
        <v>0</v>
      </c>
      <c r="G40" s="1">
        <v>3000</v>
      </c>
      <c r="H40" s="1">
        <v>3000</v>
      </c>
      <c r="I40" s="1">
        <v>0</v>
      </c>
      <c r="J40" s="1">
        <v>0</v>
      </c>
      <c r="K40" s="30">
        <f t="shared" si="0"/>
        <v>0</v>
      </c>
    </row>
    <row r="41" spans="1:11" ht="12.75">
      <c r="A41" s="13" t="s">
        <v>31</v>
      </c>
      <c r="B41" s="29">
        <v>500000</v>
      </c>
      <c r="C41" s="1">
        <v>270000</v>
      </c>
      <c r="D41" s="1">
        <v>0</v>
      </c>
      <c r="E41" s="1">
        <v>0</v>
      </c>
      <c r="F41" s="1">
        <v>217899</v>
      </c>
      <c r="G41" s="1">
        <v>52101</v>
      </c>
      <c r="H41" s="1">
        <v>52101</v>
      </c>
      <c r="I41" s="1">
        <v>0</v>
      </c>
      <c r="J41" s="1">
        <v>0</v>
      </c>
      <c r="K41" s="30">
        <f t="shared" si="0"/>
        <v>0</v>
      </c>
    </row>
    <row r="42" spans="1:11" ht="12.75">
      <c r="A42" s="13" t="s">
        <v>47</v>
      </c>
      <c r="B42" s="29">
        <v>1500</v>
      </c>
      <c r="C42" s="1">
        <v>1500</v>
      </c>
      <c r="D42" s="1">
        <v>0</v>
      </c>
      <c r="E42" s="1">
        <v>0</v>
      </c>
      <c r="F42" s="1">
        <v>0</v>
      </c>
      <c r="G42" s="1">
        <v>1500</v>
      </c>
      <c r="H42" s="1">
        <v>1500</v>
      </c>
      <c r="I42" s="1">
        <v>0</v>
      </c>
      <c r="J42" s="1">
        <v>0</v>
      </c>
      <c r="K42" s="30">
        <f t="shared" si="0"/>
        <v>0</v>
      </c>
    </row>
    <row r="43" spans="1:11" ht="12.75">
      <c r="A43" s="13"/>
      <c r="B43" s="29"/>
      <c r="F43" s="1"/>
      <c r="G43" s="1"/>
      <c r="H43" s="1"/>
      <c r="I43" s="1"/>
      <c r="J43" s="1"/>
      <c r="K43" s="30">
        <f t="shared" si="0"/>
        <v>0</v>
      </c>
    </row>
    <row r="44" spans="1:11" ht="12.75">
      <c r="A44" s="36"/>
      <c r="B44" s="29"/>
      <c r="F44" s="1"/>
      <c r="G44" s="1"/>
      <c r="H44" s="1"/>
      <c r="I44" s="1"/>
      <c r="J44" s="1"/>
      <c r="K44" s="30">
        <f>IF(ISERROR(J44/C44),0,J44/C44)</f>
        <v>0</v>
      </c>
    </row>
    <row r="45" spans="1:11" s="4" customFormat="1" ht="27.75" customHeight="1">
      <c r="A45" s="28" t="s">
        <v>29</v>
      </c>
      <c r="B45" s="16">
        <f aca="true" t="shared" si="1" ref="B45:J45">SUM(B15:B43)</f>
        <v>3455048</v>
      </c>
      <c r="C45" s="16">
        <f t="shared" si="1"/>
        <v>2997743.65</v>
      </c>
      <c r="D45" s="16">
        <f t="shared" si="1"/>
        <v>0</v>
      </c>
      <c r="E45" s="16">
        <f t="shared" si="1"/>
        <v>0</v>
      </c>
      <c r="F45" s="16">
        <f t="shared" si="1"/>
        <v>682106.6200000001</v>
      </c>
      <c r="G45" s="16">
        <f t="shared" si="1"/>
        <v>2315637.0300000003</v>
      </c>
      <c r="H45" s="16">
        <f t="shared" si="1"/>
        <v>2315637.0300000003</v>
      </c>
      <c r="I45" s="16">
        <f t="shared" si="1"/>
        <v>0</v>
      </c>
      <c r="J45" s="16">
        <f t="shared" si="1"/>
        <v>44886.719999999994</v>
      </c>
      <c r="K45" s="17">
        <f>IF(ISERROR(J45/C45),0,J45/C45)</f>
        <v>0.014973501820277393</v>
      </c>
    </row>
    <row r="46" spans="1:11" s="4" customFormat="1" ht="12.75" customHeight="1">
      <c r="A46" s="12"/>
      <c r="B46" s="18"/>
      <c r="C46" s="18"/>
      <c r="D46" s="18"/>
      <c r="E46" s="18"/>
      <c r="F46" s="19"/>
      <c r="G46" s="19"/>
      <c r="H46" s="1"/>
      <c r="I46" s="19"/>
      <c r="J46" s="19"/>
      <c r="K46" s="20"/>
    </row>
    <row r="47" spans="1:11" s="4" customFormat="1" ht="27.75" customHeight="1">
      <c r="A47" s="11" t="s">
        <v>28</v>
      </c>
      <c r="B47" s="21"/>
      <c r="C47" s="21"/>
      <c r="D47" s="21"/>
      <c r="E47" s="21"/>
      <c r="F47" s="21"/>
      <c r="G47" s="21"/>
      <c r="H47" s="21"/>
      <c r="I47" s="21"/>
      <c r="J47" s="21"/>
      <c r="K47" s="22"/>
    </row>
    <row r="48" spans="1:11" s="4" customFormat="1" ht="15" customHeight="1">
      <c r="A48" s="27" t="s">
        <v>2</v>
      </c>
      <c r="B48" s="31">
        <v>1371252</v>
      </c>
      <c r="C48" s="32">
        <v>1384917.04</v>
      </c>
      <c r="D48" s="32">
        <v>0</v>
      </c>
      <c r="E48" s="32">
        <v>0</v>
      </c>
      <c r="F48" s="33">
        <v>1331352.43</v>
      </c>
      <c r="G48" s="1">
        <v>53564.6100000001</v>
      </c>
      <c r="H48" s="34">
        <v>53564.6100000001</v>
      </c>
      <c r="I48" s="1">
        <v>0</v>
      </c>
      <c r="J48" s="1">
        <v>204783.86</v>
      </c>
      <c r="K48" s="30">
        <f>IF(ISERROR(J48/C48),0,J48/C48)</f>
        <v>0.14786723975899668</v>
      </c>
    </row>
    <row r="49" spans="1:11" s="4" customFormat="1" ht="15" customHeight="1">
      <c r="A49" s="27" t="s">
        <v>13</v>
      </c>
      <c r="B49" s="31">
        <v>200523</v>
      </c>
      <c r="C49" s="32">
        <v>83319.42</v>
      </c>
      <c r="D49" s="32">
        <v>0</v>
      </c>
      <c r="E49" s="32">
        <v>0</v>
      </c>
      <c r="F49" s="33">
        <v>82181.64</v>
      </c>
      <c r="G49" s="1">
        <v>1137.7799999999988</v>
      </c>
      <c r="H49" s="34">
        <v>1137.7799999999988</v>
      </c>
      <c r="I49" s="1">
        <v>0</v>
      </c>
      <c r="J49" s="1">
        <v>6331.8</v>
      </c>
      <c r="K49" s="30">
        <f>IF(ISERROR(J49/C49),0,J49/C49)</f>
        <v>0.07599428800632554</v>
      </c>
    </row>
    <row r="50" spans="1:11" s="4" customFormat="1" ht="15" customHeight="1">
      <c r="A50" s="27" t="s">
        <v>9</v>
      </c>
      <c r="B50" s="31">
        <v>123000</v>
      </c>
      <c r="C50" s="32">
        <v>118769.06</v>
      </c>
      <c r="D50" s="32">
        <v>0</v>
      </c>
      <c r="E50" s="32">
        <v>0</v>
      </c>
      <c r="F50" s="33">
        <v>50656.32</v>
      </c>
      <c r="G50" s="1">
        <v>68112.73999999999</v>
      </c>
      <c r="H50" s="34">
        <v>68112.73999999999</v>
      </c>
      <c r="I50" s="1">
        <v>0</v>
      </c>
      <c r="J50" s="1">
        <v>18296.190000000002</v>
      </c>
      <c r="K50" s="30">
        <f aca="true" t="shared" si="2" ref="K50:K62">IF(ISERROR(J50/C50),0,J50/C50)</f>
        <v>0.15404845335982287</v>
      </c>
    </row>
    <row r="51" spans="1:11" s="4" customFormat="1" ht="15" customHeight="1">
      <c r="A51" s="27" t="s">
        <v>12</v>
      </c>
      <c r="B51" s="31">
        <v>2371344</v>
      </c>
      <c r="C51" s="32">
        <v>2215822.83</v>
      </c>
      <c r="D51" s="32">
        <v>0</v>
      </c>
      <c r="E51" s="32">
        <v>0</v>
      </c>
      <c r="F51" s="33">
        <v>1599679.3399999999</v>
      </c>
      <c r="G51" s="1">
        <v>616143.4900000002</v>
      </c>
      <c r="H51" s="33">
        <v>616143.4900000002</v>
      </c>
      <c r="I51" s="1">
        <v>0</v>
      </c>
      <c r="J51" s="1">
        <v>387020.45999999996</v>
      </c>
      <c r="K51" s="30">
        <f t="shared" si="2"/>
        <v>0.17466218632651237</v>
      </c>
    </row>
    <row r="52" spans="1:11" s="4" customFormat="1" ht="15" customHeight="1">
      <c r="A52" s="27" t="s">
        <v>22</v>
      </c>
      <c r="B52" s="31">
        <v>38220</v>
      </c>
      <c r="C52" s="32">
        <v>0</v>
      </c>
      <c r="D52" s="32">
        <v>0</v>
      </c>
      <c r="E52" s="32">
        <v>0</v>
      </c>
      <c r="F52" s="33">
        <v>0</v>
      </c>
      <c r="G52" s="1">
        <v>0</v>
      </c>
      <c r="H52" s="33">
        <v>0</v>
      </c>
      <c r="I52" s="1">
        <v>0</v>
      </c>
      <c r="J52" s="1">
        <v>0</v>
      </c>
      <c r="K52" s="30">
        <f t="shared" si="2"/>
        <v>0</v>
      </c>
    </row>
    <row r="53" spans="1:11" s="4" customFormat="1" ht="15" customHeight="1">
      <c r="A53" s="27" t="s">
        <v>3</v>
      </c>
      <c r="B53" s="31">
        <v>81840</v>
      </c>
      <c r="C53" s="32">
        <v>82598.94</v>
      </c>
      <c r="D53" s="32">
        <v>0</v>
      </c>
      <c r="E53" s="32">
        <v>0</v>
      </c>
      <c r="F53" s="33">
        <v>82392.96</v>
      </c>
      <c r="G53" s="1">
        <v>205.97999999999593</v>
      </c>
      <c r="H53" s="33">
        <v>205.97999999999593</v>
      </c>
      <c r="I53" s="1">
        <v>0</v>
      </c>
      <c r="J53" s="1">
        <v>13732.16</v>
      </c>
      <c r="K53" s="30">
        <f t="shared" si="2"/>
        <v>0.16625104389959483</v>
      </c>
    </row>
    <row r="54" spans="1:11" s="4" customFormat="1" ht="15" customHeight="1">
      <c r="A54" s="27" t="s">
        <v>5</v>
      </c>
      <c r="B54" s="31">
        <v>1536648</v>
      </c>
      <c r="C54" s="32">
        <v>1439361.54</v>
      </c>
      <c r="D54" s="32">
        <v>0</v>
      </c>
      <c r="E54" s="32">
        <v>0</v>
      </c>
      <c r="F54" s="33">
        <v>1046449.4</v>
      </c>
      <c r="G54" s="1">
        <v>392912.14</v>
      </c>
      <c r="H54" s="33">
        <v>392912.14</v>
      </c>
      <c r="I54" s="1">
        <v>0</v>
      </c>
      <c r="J54" s="1">
        <v>0</v>
      </c>
      <c r="K54" s="30">
        <f t="shared" si="2"/>
        <v>0</v>
      </c>
    </row>
    <row r="55" spans="1:11" s="4" customFormat="1" ht="15" customHeight="1">
      <c r="A55" s="27" t="s">
        <v>27</v>
      </c>
      <c r="B55" s="31">
        <v>0</v>
      </c>
      <c r="C55" s="32">
        <v>62229.83000000001</v>
      </c>
      <c r="D55" s="32">
        <v>0</v>
      </c>
      <c r="E55" s="32">
        <v>0</v>
      </c>
      <c r="F55" s="33">
        <v>62229.83</v>
      </c>
      <c r="G55" s="1">
        <v>0</v>
      </c>
      <c r="H55" s="33">
        <v>0</v>
      </c>
      <c r="I55" s="1">
        <v>0</v>
      </c>
      <c r="J55" s="1">
        <v>0</v>
      </c>
      <c r="K55" s="30">
        <f t="shared" si="2"/>
        <v>0</v>
      </c>
    </row>
    <row r="56" spans="1:11" s="4" customFormat="1" ht="15" customHeight="1">
      <c r="A56" s="27" t="s">
        <v>10</v>
      </c>
      <c r="B56" s="31">
        <v>918228</v>
      </c>
      <c r="C56" s="32">
        <v>907451.92</v>
      </c>
      <c r="D56" s="32">
        <v>0</v>
      </c>
      <c r="E56" s="32">
        <v>0</v>
      </c>
      <c r="F56" s="33">
        <v>702284.52</v>
      </c>
      <c r="G56" s="1">
        <v>205167.40000000002</v>
      </c>
      <c r="H56" s="33">
        <v>205167.40000000002</v>
      </c>
      <c r="I56" s="1">
        <v>0</v>
      </c>
      <c r="J56" s="1">
        <v>175571.13</v>
      </c>
      <c r="K56" s="30">
        <f t="shared" si="2"/>
        <v>0.1934770604705977</v>
      </c>
    </row>
    <row r="57" spans="1:11" s="4" customFormat="1" ht="15" customHeight="1">
      <c r="A57" s="27" t="s">
        <v>36</v>
      </c>
      <c r="B57" s="31">
        <v>445104</v>
      </c>
      <c r="C57" s="32">
        <v>0</v>
      </c>
      <c r="D57" s="32">
        <v>0</v>
      </c>
      <c r="E57" s="32">
        <v>0</v>
      </c>
      <c r="F57" s="33">
        <v>0</v>
      </c>
      <c r="G57" s="1">
        <v>0</v>
      </c>
      <c r="H57" s="33">
        <v>0</v>
      </c>
      <c r="I57" s="1">
        <v>0</v>
      </c>
      <c r="J57" s="1">
        <v>0</v>
      </c>
      <c r="K57" s="30">
        <f t="shared" si="2"/>
        <v>0</v>
      </c>
    </row>
    <row r="58" spans="1:11" s="4" customFormat="1" ht="15" customHeight="1">
      <c r="A58" s="27" t="s">
        <v>37</v>
      </c>
      <c r="B58" s="31">
        <v>163788</v>
      </c>
      <c r="C58" s="32">
        <v>149985.36</v>
      </c>
      <c r="D58" s="32">
        <v>0</v>
      </c>
      <c r="E58" s="32">
        <v>0</v>
      </c>
      <c r="F58" s="33">
        <v>149985.36</v>
      </c>
      <c r="G58" s="1">
        <v>0</v>
      </c>
      <c r="H58" s="33">
        <v>0</v>
      </c>
      <c r="I58" s="1">
        <v>0</v>
      </c>
      <c r="J58" s="1">
        <v>24997.56</v>
      </c>
      <c r="K58" s="30">
        <f t="shared" si="2"/>
        <v>0.16666666666666669</v>
      </c>
    </row>
    <row r="59" spans="1:11" s="4" customFormat="1" ht="15" customHeight="1">
      <c r="A59" s="27" t="s">
        <v>4</v>
      </c>
      <c r="B59" s="31">
        <v>701292</v>
      </c>
      <c r="C59" s="32">
        <v>696195</v>
      </c>
      <c r="D59" s="32">
        <v>0</v>
      </c>
      <c r="E59" s="32">
        <v>0</v>
      </c>
      <c r="F59" s="33">
        <v>318970</v>
      </c>
      <c r="G59" s="1">
        <v>377225</v>
      </c>
      <c r="H59" s="33">
        <v>377225</v>
      </c>
      <c r="I59" s="1">
        <v>0</v>
      </c>
      <c r="J59" s="1">
        <v>114600</v>
      </c>
      <c r="K59" s="30">
        <f t="shared" si="2"/>
        <v>0.1646090534979424</v>
      </c>
    </row>
    <row r="60" spans="1:11" s="4" customFormat="1" ht="15" customHeight="1">
      <c r="A60" s="27" t="s">
        <v>16</v>
      </c>
      <c r="B60" s="31">
        <v>187440</v>
      </c>
      <c r="C60" s="32">
        <v>187867.44</v>
      </c>
      <c r="D60" s="32">
        <v>0</v>
      </c>
      <c r="E60" s="32">
        <v>0</v>
      </c>
      <c r="F60" s="33">
        <v>187867.44</v>
      </c>
      <c r="G60" s="1">
        <v>0</v>
      </c>
      <c r="H60" s="33">
        <v>0</v>
      </c>
      <c r="I60" s="1">
        <v>0</v>
      </c>
      <c r="J60" s="1">
        <v>37101.68</v>
      </c>
      <c r="K60" s="30">
        <f t="shared" si="2"/>
        <v>0.1974886121831436</v>
      </c>
    </row>
    <row r="61" spans="1:11" s="4" customFormat="1" ht="15" customHeight="1">
      <c r="A61" s="27" t="s">
        <v>11</v>
      </c>
      <c r="B61" s="31">
        <v>129588</v>
      </c>
      <c r="C61" s="32">
        <v>0</v>
      </c>
      <c r="D61" s="32">
        <v>0</v>
      </c>
      <c r="E61" s="32">
        <v>0</v>
      </c>
      <c r="F61" s="33">
        <v>0</v>
      </c>
      <c r="G61" s="1">
        <v>0</v>
      </c>
      <c r="H61" s="33">
        <v>0</v>
      </c>
      <c r="I61" s="1">
        <v>0</v>
      </c>
      <c r="J61" s="1">
        <v>0</v>
      </c>
      <c r="K61" s="30">
        <f t="shared" si="2"/>
        <v>0</v>
      </c>
    </row>
    <row r="62" spans="1:11" s="4" customFormat="1" ht="15" customHeight="1">
      <c r="A62" s="27" t="s">
        <v>18</v>
      </c>
      <c r="B62" s="31">
        <v>695964</v>
      </c>
      <c r="C62" s="32">
        <v>724561.56</v>
      </c>
      <c r="D62" s="32">
        <v>0</v>
      </c>
      <c r="E62" s="32">
        <v>0</v>
      </c>
      <c r="F62" s="33">
        <v>719167.8</v>
      </c>
      <c r="G62" s="1">
        <v>5393.760000000009</v>
      </c>
      <c r="H62" s="33">
        <v>5393.760000000009</v>
      </c>
      <c r="I62" s="1">
        <v>0</v>
      </c>
      <c r="J62" s="1">
        <v>119861.3</v>
      </c>
      <c r="K62" s="30">
        <f t="shared" si="2"/>
        <v>0.16542597153511704</v>
      </c>
    </row>
    <row r="63" spans="1:11" s="4" customFormat="1" ht="15" customHeight="1">
      <c r="A63" s="27" t="s">
        <v>17</v>
      </c>
      <c r="B63" s="31">
        <v>159156</v>
      </c>
      <c r="C63" s="32">
        <v>161045.52</v>
      </c>
      <c r="D63" s="32">
        <v>0</v>
      </c>
      <c r="E63" s="32">
        <v>0</v>
      </c>
      <c r="F63" s="33">
        <v>161045.52</v>
      </c>
      <c r="G63" s="1">
        <v>0</v>
      </c>
      <c r="H63" s="33">
        <v>0</v>
      </c>
      <c r="I63" s="1">
        <v>0</v>
      </c>
      <c r="J63" s="1">
        <v>12858.54</v>
      </c>
      <c r="K63" s="30">
        <f>IF(ISERROR(J63/C63),0,J63/C63)</f>
        <v>0.07984413350958165</v>
      </c>
    </row>
    <row r="64" spans="1:14" s="4" customFormat="1" ht="15" customHeight="1">
      <c r="A64" s="27"/>
      <c r="B64" s="31"/>
      <c r="C64" s="32"/>
      <c r="D64" s="32"/>
      <c r="E64" s="32"/>
      <c r="F64" s="33"/>
      <c r="G64" s="1"/>
      <c r="H64" s="33"/>
      <c r="I64" s="1"/>
      <c r="J64" s="1"/>
      <c r="K64" s="30"/>
      <c r="N64" s="35"/>
    </row>
    <row r="65" spans="1:11" s="4" customFormat="1" ht="27.75" customHeight="1">
      <c r="A65" s="28" t="s">
        <v>29</v>
      </c>
      <c r="B65" s="16">
        <f aca="true" t="shared" si="3" ref="B65:J65">SUM(B48:B63)</f>
        <v>9123387</v>
      </c>
      <c r="C65" s="16">
        <f t="shared" si="3"/>
        <v>8214125.460000001</v>
      </c>
      <c r="D65" s="16">
        <f t="shared" si="3"/>
        <v>0</v>
      </c>
      <c r="E65" s="16">
        <f t="shared" si="3"/>
        <v>0</v>
      </c>
      <c r="F65" s="16">
        <f t="shared" si="3"/>
        <v>6494262.56</v>
      </c>
      <c r="G65" s="16">
        <f t="shared" si="3"/>
        <v>1719862.9000000001</v>
      </c>
      <c r="H65" s="16">
        <f t="shared" si="3"/>
        <v>1719862.9000000001</v>
      </c>
      <c r="I65" s="16">
        <f t="shared" si="3"/>
        <v>0</v>
      </c>
      <c r="J65" s="16">
        <f t="shared" si="3"/>
        <v>1115154.6800000002</v>
      </c>
      <c r="K65" s="17">
        <f>IF(ISERROR(J65/C65),0,J65/C65)</f>
        <v>0.13576060962672465</v>
      </c>
    </row>
    <row r="66" spans="1:11" s="4" customFormat="1" ht="12.75" customHeight="1">
      <c r="A66" s="12"/>
      <c r="B66" s="18"/>
      <c r="C66" s="18"/>
      <c r="D66" s="18"/>
      <c r="E66" s="18"/>
      <c r="F66" s="19"/>
      <c r="G66" s="19"/>
      <c r="H66" s="19"/>
      <c r="I66" s="19"/>
      <c r="J66" s="19"/>
      <c r="K66" s="20"/>
    </row>
    <row r="67" spans="1:11" ht="27.75" customHeight="1">
      <c r="A67" s="23" t="s">
        <v>30</v>
      </c>
      <c r="B67" s="24">
        <f aca="true" t="shared" si="4" ref="B67:J67">B45+B65</f>
        <v>12578435</v>
      </c>
      <c r="C67" s="24">
        <f t="shared" si="4"/>
        <v>11211869.110000001</v>
      </c>
      <c r="D67" s="24">
        <f t="shared" si="4"/>
        <v>0</v>
      </c>
      <c r="E67" s="24">
        <f t="shared" si="4"/>
        <v>0</v>
      </c>
      <c r="F67" s="24">
        <f t="shared" si="4"/>
        <v>7176369.18</v>
      </c>
      <c r="G67" s="24">
        <f t="shared" si="4"/>
        <v>4035499.9300000006</v>
      </c>
      <c r="H67" s="24">
        <f t="shared" si="4"/>
        <v>4035499.9300000006</v>
      </c>
      <c r="I67" s="24">
        <f t="shared" si="4"/>
        <v>0</v>
      </c>
      <c r="J67" s="24">
        <f t="shared" si="4"/>
        <v>1160041.4000000001</v>
      </c>
      <c r="K67" s="25">
        <f>IF(ISERROR(J67/C67),0,J67/C67)</f>
        <v>0.10346547829080034</v>
      </c>
    </row>
    <row r="68" spans="1:8" ht="12.75">
      <c r="A68" s="13"/>
      <c r="B68" s="6"/>
      <c r="C68" s="6"/>
      <c r="D68" s="6"/>
      <c r="E68" s="6"/>
      <c r="F68" s="10"/>
      <c r="G68" s="10"/>
      <c r="H68" s="10"/>
    </row>
    <row r="69" spans="1:11" ht="28.5" customHeight="1">
      <c r="A69" s="40" t="s">
        <v>64</v>
      </c>
      <c r="B69" s="37">
        <f>(J$67/$C$67)*100</f>
        <v>10.346547829080034</v>
      </c>
      <c r="C69" s="38"/>
      <c r="D69" s="38"/>
      <c r="E69" s="38"/>
      <c r="F69" s="38"/>
      <c r="G69" s="38"/>
      <c r="H69" s="38"/>
      <c r="I69" s="38"/>
      <c r="J69" s="38"/>
      <c r="K69" s="39"/>
    </row>
    <row r="70" spans="1:11" ht="28.5" customHeight="1">
      <c r="A70" s="40" t="s">
        <v>63</v>
      </c>
      <c r="B70" s="37">
        <f>(F$67/$C$67)*100</f>
        <v>64.00689402982157</v>
      </c>
      <c r="C70" s="38"/>
      <c r="D70" s="38"/>
      <c r="E70" s="38"/>
      <c r="F70" s="38"/>
      <c r="G70" s="38"/>
      <c r="H70" s="38"/>
      <c r="I70" s="38"/>
      <c r="J70" s="38"/>
      <c r="K70" s="39"/>
    </row>
    <row r="71" spans="1:11" ht="28.5" customHeight="1">
      <c r="A71" s="40" t="s">
        <v>65</v>
      </c>
      <c r="B71" s="37">
        <f>(B69/B70)*100</f>
        <v>16.164739729847625</v>
      </c>
      <c r="C71" s="38"/>
      <c r="D71" s="38"/>
      <c r="E71" s="38"/>
      <c r="F71" s="38"/>
      <c r="G71" s="38"/>
      <c r="H71" s="38"/>
      <c r="I71" s="38"/>
      <c r="J71" s="38"/>
      <c r="K71" s="39"/>
    </row>
    <row r="72" spans="1:11" ht="15.75">
      <c r="A72" s="47" t="s">
        <v>66</v>
      </c>
      <c r="B72" s="41">
        <v>100</v>
      </c>
      <c r="C72" s="42"/>
      <c r="D72" s="42"/>
      <c r="E72" s="42"/>
      <c r="F72" s="42"/>
      <c r="G72" s="42"/>
      <c r="H72" s="42"/>
      <c r="I72" s="42"/>
      <c r="J72" s="42"/>
      <c r="K72" s="43"/>
    </row>
    <row r="73" spans="1:11" ht="14.25">
      <c r="A73" s="48" t="s">
        <v>67</v>
      </c>
      <c r="B73" s="44"/>
      <c r="C73" s="45"/>
      <c r="D73" s="45"/>
      <c r="E73" s="45"/>
      <c r="F73" s="45"/>
      <c r="G73" s="45"/>
      <c r="H73" s="45"/>
      <c r="I73" s="45"/>
      <c r="J73" s="45"/>
      <c r="K73" s="46"/>
    </row>
    <row r="79" ht="12.75">
      <c r="A79" s="7"/>
    </row>
  </sheetData>
  <sheetProtection/>
  <mergeCells count="4">
    <mergeCell ref="B69:K69"/>
    <mergeCell ref="B70:K70"/>
    <mergeCell ref="B71:K71"/>
    <mergeCell ref="B72:K73"/>
  </mergeCells>
  <printOptions horizontalCentered="1"/>
  <pageMargins left="0" right="0" top="0.4724409448818898" bottom="0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seprot</dc:creator>
  <cp:keywords/>
  <dc:description/>
  <cp:lastModifiedBy>Barros Costa</cp:lastModifiedBy>
  <cp:lastPrinted>2020-08-03T20:02:50Z</cp:lastPrinted>
  <dcterms:created xsi:type="dcterms:W3CDTF">2019-06-18T16:49:54Z</dcterms:created>
  <dcterms:modified xsi:type="dcterms:W3CDTF">2020-09-14T18:10:47Z</dcterms:modified>
  <cp:category/>
  <cp:version/>
  <cp:contentType/>
  <cp:contentStatus/>
</cp:coreProperties>
</file>