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4° TRIMESTRE\"/>
    </mc:Choice>
  </mc:AlternateContent>
  <xr:revisionPtr revIDLastSave="0" documentId="13_ncr:1_{99242492-46AC-4C67-B279-DD272B48EDB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IGEO-CONTROLE" sheetId="1" r:id="rId1"/>
    <sheet name="TAB TI" sheetId="10" r:id="rId2"/>
    <sheet name="RASCUNHO TI " sheetId="3" r:id="rId3"/>
    <sheet name="TI 4º TRIMESTE " sheetId="4" r:id="rId4"/>
  </sheets>
  <definedNames>
    <definedName name="_xlnm._FilterDatabase" localSheetId="0" hidden="1">'SIGEO-CONTROLE'!$A$1:$AB$463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0FA7vPbT9lLb6aLgNWAKlsbvhEQ=="/>
    </ext>
  </extLst>
</workbook>
</file>

<file path=xl/calcChain.xml><?xml version="1.0" encoding="utf-8"?>
<calcChain xmlns="http://schemas.openxmlformats.org/spreadsheetml/2006/main">
  <c r="L84" i="4" l="1"/>
  <c r="L85" i="4"/>
  <c r="L86" i="4"/>
  <c r="L87" i="4"/>
  <c r="L88" i="4"/>
  <c r="L44" i="4"/>
  <c r="L45" i="4"/>
  <c r="L46" i="4"/>
  <c r="L47" i="4"/>
  <c r="L48" i="4"/>
  <c r="L49" i="4"/>
  <c r="L50" i="4"/>
  <c r="L51" i="4"/>
  <c r="L52" i="4"/>
  <c r="L53" i="4"/>
  <c r="L54" i="4"/>
  <c r="L55" i="4"/>
  <c r="L18" i="4"/>
  <c r="L19" i="4"/>
  <c r="L20" i="4"/>
  <c r="L21" i="4"/>
  <c r="L22" i="4"/>
  <c r="L23" i="4"/>
  <c r="L24" i="4"/>
  <c r="L25" i="4"/>
  <c r="L26" i="4"/>
  <c r="L27" i="4"/>
  <c r="L28" i="4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2" i="1"/>
  <c r="L89" i="4"/>
  <c r="L90" i="4"/>
  <c r="L91" i="4"/>
  <c r="L92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36" i="4"/>
  <c r="L37" i="4"/>
  <c r="L38" i="4"/>
  <c r="L32" i="4"/>
  <c r="L33" i="4"/>
  <c r="L34" i="4"/>
  <c r="L35" i="4"/>
  <c r="AA441" i="1" l="1"/>
  <c r="AB441" i="1" s="1"/>
  <c r="AA442" i="1"/>
  <c r="AB442" i="1" s="1"/>
  <c r="AA443" i="1"/>
  <c r="AB443" i="1" s="1"/>
  <c r="AA444" i="1"/>
  <c r="AB444" i="1" s="1"/>
  <c r="AA445" i="1"/>
  <c r="AB445" i="1" s="1"/>
  <c r="AA446" i="1"/>
  <c r="AB446" i="1" s="1"/>
  <c r="AA447" i="1"/>
  <c r="AB447" i="1" s="1"/>
  <c r="AA448" i="1"/>
  <c r="AB448" i="1" s="1"/>
  <c r="AA449" i="1"/>
  <c r="AB449" i="1" s="1"/>
  <c r="AA450" i="1"/>
  <c r="AB450" i="1" s="1"/>
  <c r="AA451" i="1"/>
  <c r="AB451" i="1" s="1"/>
  <c r="Y420" i="1"/>
  <c r="Z420" i="1" s="1"/>
  <c r="Y421" i="1"/>
  <c r="Z421" i="1" s="1"/>
  <c r="AA421" i="1" s="1"/>
  <c r="AB421" i="1" s="1"/>
  <c r="Y422" i="1"/>
  <c r="Z422" i="1" s="1"/>
  <c r="AA422" i="1" s="1"/>
  <c r="AB422" i="1" s="1"/>
  <c r="Y423" i="1"/>
  <c r="Z423" i="1" s="1"/>
  <c r="AA423" i="1" s="1"/>
  <c r="AB423" i="1" s="1"/>
  <c r="Y424" i="1"/>
  <c r="Z424" i="1" s="1"/>
  <c r="AA424" i="1" s="1"/>
  <c r="AB424" i="1" s="1"/>
  <c r="Y425" i="1"/>
  <c r="Z425" i="1" s="1"/>
  <c r="AA425" i="1" s="1"/>
  <c r="AB425" i="1" s="1"/>
  <c r="Y426" i="1"/>
  <c r="Z426" i="1" s="1"/>
  <c r="AA426" i="1" s="1"/>
  <c r="AB426" i="1" s="1"/>
  <c r="Y427" i="1"/>
  <c r="Z427" i="1" s="1"/>
  <c r="AA427" i="1" s="1"/>
  <c r="AB427" i="1" s="1"/>
  <c r="Y428" i="1"/>
  <c r="Z428" i="1" s="1"/>
  <c r="AA428" i="1" s="1"/>
  <c r="AB428" i="1" s="1"/>
  <c r="Y429" i="1"/>
  <c r="Z429" i="1" s="1"/>
  <c r="AA429" i="1" s="1"/>
  <c r="AB429" i="1" s="1"/>
  <c r="Y430" i="1"/>
  <c r="Z430" i="1" s="1"/>
  <c r="AA430" i="1" s="1"/>
  <c r="AB430" i="1" s="1"/>
  <c r="Y431" i="1"/>
  <c r="Z431" i="1" s="1"/>
  <c r="AA431" i="1" s="1"/>
  <c r="AB431" i="1" s="1"/>
  <c r="Y432" i="1"/>
  <c r="Z432" i="1" s="1"/>
  <c r="AA432" i="1" s="1"/>
  <c r="AB432" i="1" s="1"/>
  <c r="Y433" i="1"/>
  <c r="Z433" i="1" s="1"/>
  <c r="AA433" i="1" s="1"/>
  <c r="AB433" i="1" s="1"/>
  <c r="Y434" i="1"/>
  <c r="Z434" i="1" s="1"/>
  <c r="AA434" i="1" s="1"/>
  <c r="AB434" i="1" s="1"/>
  <c r="Y435" i="1"/>
  <c r="Z435" i="1" s="1"/>
  <c r="AA435" i="1" s="1"/>
  <c r="AB435" i="1" s="1"/>
  <c r="Y436" i="1"/>
  <c r="Z436" i="1" s="1"/>
  <c r="AA436" i="1" s="1"/>
  <c r="AB436" i="1" s="1"/>
  <c r="Y437" i="1"/>
  <c r="Z437" i="1" s="1"/>
  <c r="AA437" i="1" s="1"/>
  <c r="AB437" i="1" s="1"/>
  <c r="Y438" i="1"/>
  <c r="Z438" i="1" s="1"/>
  <c r="AA438" i="1" s="1"/>
  <c r="AB438" i="1" s="1"/>
  <c r="Y439" i="1"/>
  <c r="Z439" i="1" s="1"/>
  <c r="AA439" i="1" s="1"/>
  <c r="AB439" i="1" s="1"/>
  <c r="Y440" i="1"/>
  <c r="Z440" i="1" s="1"/>
  <c r="AA440" i="1" s="1"/>
  <c r="AB440" i="1" s="1"/>
  <c r="AA420" i="1" l="1"/>
  <c r="AB420" i="1" s="1"/>
  <c r="L56" i="4" l="1"/>
  <c r="L75" i="4"/>
  <c r="L76" i="4"/>
  <c r="L77" i="4"/>
  <c r="L78" i="4"/>
  <c r="L16" i="4"/>
  <c r="L17" i="4"/>
  <c r="L29" i="4"/>
  <c r="L30" i="4"/>
  <c r="L31" i="4"/>
  <c r="L83" i="4"/>
  <c r="L82" i="4"/>
  <c r="C93" i="4"/>
  <c r="C79" i="4"/>
  <c r="C39" i="4"/>
  <c r="D83" i="3"/>
  <c r="C83" i="3"/>
  <c r="Y403" i="1" l="1"/>
  <c r="Z403" i="1" s="1"/>
  <c r="Y404" i="1"/>
  <c r="Z404" i="1" s="1"/>
  <c r="Y405" i="1"/>
  <c r="Z405" i="1" s="1"/>
  <c r="Y406" i="1"/>
  <c r="Z406" i="1" s="1"/>
  <c r="Y407" i="1"/>
  <c r="Z407" i="1" s="1"/>
  <c r="Y408" i="1"/>
  <c r="Z408" i="1" s="1"/>
  <c r="Y409" i="1"/>
  <c r="Z409" i="1" s="1"/>
  <c r="Y410" i="1"/>
  <c r="Z410" i="1" s="1"/>
  <c r="Y411" i="1"/>
  <c r="Z411" i="1" s="1"/>
  <c r="Y412" i="1"/>
  <c r="Z412" i="1" s="1"/>
  <c r="Y413" i="1"/>
  <c r="Z413" i="1" s="1"/>
  <c r="Y414" i="1"/>
  <c r="Z414" i="1" s="1"/>
  <c r="Y415" i="1"/>
  <c r="Z415" i="1" s="1"/>
  <c r="Y416" i="1"/>
  <c r="Z416" i="1" s="1"/>
  <c r="Y417" i="1"/>
  <c r="Z417" i="1" s="1"/>
  <c r="Y418" i="1"/>
  <c r="Z418" i="1" s="1"/>
  <c r="Y419" i="1"/>
  <c r="Z419" i="1" s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Z28" i="1" s="1"/>
  <c r="Y29" i="1"/>
  <c r="Z29" i="1" s="1"/>
  <c r="Y30" i="1"/>
  <c r="Z30" i="1" s="1"/>
  <c r="Y31" i="1"/>
  <c r="Z31" i="1" s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4" i="1"/>
  <c r="Z44" i="1" s="1"/>
  <c r="Y45" i="1"/>
  <c r="Z45" i="1" s="1"/>
  <c r="Y46" i="1"/>
  <c r="Z46" i="1" s="1"/>
  <c r="Y47" i="1"/>
  <c r="Z47" i="1" s="1"/>
  <c r="Y48" i="1"/>
  <c r="Z48" i="1" s="1"/>
  <c r="Y49" i="1"/>
  <c r="Z49" i="1" s="1"/>
  <c r="Y50" i="1"/>
  <c r="Z50" i="1" s="1"/>
  <c r="Y51" i="1"/>
  <c r="Z51" i="1" s="1"/>
  <c r="Y52" i="1"/>
  <c r="Z52" i="1" s="1"/>
  <c r="Y53" i="1"/>
  <c r="Z53" i="1" s="1"/>
  <c r="Y54" i="1"/>
  <c r="Z54" i="1" s="1"/>
  <c r="Y55" i="1"/>
  <c r="Z55" i="1" s="1"/>
  <c r="Y56" i="1"/>
  <c r="Z56" i="1" s="1"/>
  <c r="Y57" i="1"/>
  <c r="Z57" i="1" s="1"/>
  <c r="Y58" i="1"/>
  <c r="Z58" i="1" s="1"/>
  <c r="Y59" i="1"/>
  <c r="Z59" i="1" s="1"/>
  <c r="Y60" i="1"/>
  <c r="Z60" i="1" s="1"/>
  <c r="Y61" i="1"/>
  <c r="Z61" i="1" s="1"/>
  <c r="Y62" i="1"/>
  <c r="Z62" i="1" s="1"/>
  <c r="Y63" i="1"/>
  <c r="Z63" i="1" s="1"/>
  <c r="Y64" i="1"/>
  <c r="Z64" i="1" s="1"/>
  <c r="Y65" i="1"/>
  <c r="Z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2" i="1"/>
  <c r="Z72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1" i="1"/>
  <c r="Z81" i="1" s="1"/>
  <c r="Y82" i="1"/>
  <c r="Z82" i="1" s="1"/>
  <c r="Y83" i="1"/>
  <c r="Z83" i="1" s="1"/>
  <c r="Y84" i="1"/>
  <c r="Z84" i="1" s="1"/>
  <c r="Y85" i="1"/>
  <c r="Z85" i="1" s="1"/>
  <c r="Y86" i="1"/>
  <c r="Z86" i="1" s="1"/>
  <c r="Y87" i="1"/>
  <c r="Z87" i="1" s="1"/>
  <c r="Y88" i="1"/>
  <c r="Z88" i="1" s="1"/>
  <c r="Y89" i="1"/>
  <c r="Z89" i="1" s="1"/>
  <c r="Y90" i="1"/>
  <c r="Z90" i="1" s="1"/>
  <c r="Y91" i="1"/>
  <c r="Z91" i="1" s="1"/>
  <c r="Y92" i="1"/>
  <c r="Z92" i="1" s="1"/>
  <c r="Y93" i="1"/>
  <c r="Z93" i="1" s="1"/>
  <c r="Y94" i="1"/>
  <c r="Z94" i="1" s="1"/>
  <c r="Y95" i="1"/>
  <c r="Z95" i="1" s="1"/>
  <c r="Y96" i="1"/>
  <c r="Z96" i="1" s="1"/>
  <c r="Y97" i="1"/>
  <c r="Z97" i="1" s="1"/>
  <c r="Y98" i="1"/>
  <c r="Z98" i="1" s="1"/>
  <c r="Y99" i="1"/>
  <c r="Z99" i="1" s="1"/>
  <c r="Y100" i="1"/>
  <c r="Z100" i="1" s="1"/>
  <c r="Y101" i="1"/>
  <c r="Z101" i="1" s="1"/>
  <c r="Y102" i="1"/>
  <c r="Z102" i="1" s="1"/>
  <c r="Y103" i="1"/>
  <c r="Z103" i="1" s="1"/>
  <c r="Y104" i="1"/>
  <c r="Z104" i="1" s="1"/>
  <c r="Y105" i="1"/>
  <c r="Z105" i="1" s="1"/>
  <c r="Y106" i="1"/>
  <c r="Z106" i="1" s="1"/>
  <c r="Y107" i="1"/>
  <c r="Z107" i="1" s="1"/>
  <c r="Y108" i="1"/>
  <c r="Z108" i="1" s="1"/>
  <c r="Y109" i="1"/>
  <c r="Z109" i="1" s="1"/>
  <c r="Y110" i="1"/>
  <c r="Z110" i="1" s="1"/>
  <c r="Y111" i="1"/>
  <c r="Z111" i="1" s="1"/>
  <c r="Y112" i="1"/>
  <c r="Z112" i="1" s="1"/>
  <c r="Y113" i="1"/>
  <c r="Z113" i="1" s="1"/>
  <c r="Y114" i="1"/>
  <c r="Z114" i="1" s="1"/>
  <c r="Y115" i="1"/>
  <c r="Z115" i="1" s="1"/>
  <c r="Y116" i="1"/>
  <c r="Z116" i="1" s="1"/>
  <c r="Y117" i="1"/>
  <c r="Z117" i="1" s="1"/>
  <c r="Y118" i="1"/>
  <c r="Z118" i="1" s="1"/>
  <c r="Y119" i="1"/>
  <c r="Z119" i="1" s="1"/>
  <c r="Y120" i="1"/>
  <c r="Z120" i="1" s="1"/>
  <c r="Y121" i="1"/>
  <c r="Z121" i="1" s="1"/>
  <c r="Y122" i="1"/>
  <c r="Z122" i="1" s="1"/>
  <c r="Y123" i="1"/>
  <c r="Z123" i="1" s="1"/>
  <c r="Y124" i="1"/>
  <c r="Z124" i="1" s="1"/>
  <c r="Y125" i="1"/>
  <c r="Z125" i="1" s="1"/>
  <c r="Y126" i="1"/>
  <c r="Z126" i="1" s="1"/>
  <c r="Y127" i="1"/>
  <c r="Z127" i="1" s="1"/>
  <c r="Y128" i="1"/>
  <c r="Z128" i="1" s="1"/>
  <c r="Y129" i="1"/>
  <c r="Z129" i="1" s="1"/>
  <c r="Y130" i="1"/>
  <c r="Z130" i="1" s="1"/>
  <c r="Y131" i="1"/>
  <c r="Z131" i="1" s="1"/>
  <c r="Y132" i="1"/>
  <c r="Z132" i="1" s="1"/>
  <c r="Y133" i="1"/>
  <c r="Z133" i="1" s="1"/>
  <c r="Y134" i="1"/>
  <c r="Z134" i="1" s="1"/>
  <c r="Y135" i="1"/>
  <c r="Z135" i="1" s="1"/>
  <c r="Y136" i="1"/>
  <c r="Z136" i="1" s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Z142" i="1" s="1"/>
  <c r="Y143" i="1"/>
  <c r="Z143" i="1" s="1"/>
  <c r="Y144" i="1"/>
  <c r="Z144" i="1" s="1"/>
  <c r="Y145" i="1"/>
  <c r="Z145" i="1" s="1"/>
  <c r="Y146" i="1"/>
  <c r="Z146" i="1" s="1"/>
  <c r="Y147" i="1"/>
  <c r="Z147" i="1" s="1"/>
  <c r="Y148" i="1"/>
  <c r="Z148" i="1" s="1"/>
  <c r="Y149" i="1"/>
  <c r="Z149" i="1" s="1"/>
  <c r="Y150" i="1"/>
  <c r="Z150" i="1" s="1"/>
  <c r="Y151" i="1"/>
  <c r="Z151" i="1" s="1"/>
  <c r="Y152" i="1"/>
  <c r="Z152" i="1" s="1"/>
  <c r="Y153" i="1"/>
  <c r="Z153" i="1" s="1"/>
  <c r="Y154" i="1"/>
  <c r="Z154" i="1" s="1"/>
  <c r="Y155" i="1"/>
  <c r="Z155" i="1" s="1"/>
  <c r="Y156" i="1"/>
  <c r="Z156" i="1" s="1"/>
  <c r="Y157" i="1"/>
  <c r="Z157" i="1" s="1"/>
  <c r="Y158" i="1"/>
  <c r="Z158" i="1" s="1"/>
  <c r="Y159" i="1"/>
  <c r="Z159" i="1" s="1"/>
  <c r="Y160" i="1"/>
  <c r="Z160" i="1" s="1"/>
  <c r="Y161" i="1"/>
  <c r="Z161" i="1" s="1"/>
  <c r="Y162" i="1"/>
  <c r="Z162" i="1" s="1"/>
  <c r="Y163" i="1"/>
  <c r="Z163" i="1" s="1"/>
  <c r="AA163" i="1" s="1"/>
  <c r="Y164" i="1"/>
  <c r="Z164" i="1" s="1"/>
  <c r="AA164" i="1" s="1"/>
  <c r="Y165" i="1"/>
  <c r="Z165" i="1" s="1"/>
  <c r="Y166" i="1"/>
  <c r="Z166" i="1" s="1"/>
  <c r="Y167" i="1"/>
  <c r="Z167" i="1" s="1"/>
  <c r="Y168" i="1"/>
  <c r="Z168" i="1" s="1"/>
  <c r="Y169" i="1"/>
  <c r="Z169" i="1" s="1"/>
  <c r="AA169" i="1" s="1"/>
  <c r="Y170" i="1"/>
  <c r="Z170" i="1" s="1"/>
  <c r="AA170" i="1" s="1"/>
  <c r="Y171" i="1"/>
  <c r="Z171" i="1" s="1"/>
  <c r="AA171" i="1" s="1"/>
  <c r="Y172" i="1"/>
  <c r="Z172" i="1" s="1"/>
  <c r="Y173" i="1"/>
  <c r="Z173" i="1" s="1"/>
  <c r="Y174" i="1"/>
  <c r="Z174" i="1" s="1"/>
  <c r="Y175" i="1"/>
  <c r="Z175" i="1" s="1"/>
  <c r="Y176" i="1"/>
  <c r="Z176" i="1" s="1"/>
  <c r="Y177" i="1"/>
  <c r="Z177" i="1" s="1"/>
  <c r="AA177" i="1" s="1"/>
  <c r="AB177" i="1" s="1"/>
  <c r="Y178" i="1"/>
  <c r="Z178" i="1" s="1"/>
  <c r="Y179" i="1"/>
  <c r="Z179" i="1" s="1"/>
  <c r="Y180" i="1"/>
  <c r="Z180" i="1" s="1"/>
  <c r="Y181" i="1"/>
  <c r="Z181" i="1" s="1"/>
  <c r="AA181" i="1" s="1"/>
  <c r="Y182" i="1"/>
  <c r="Z182" i="1" s="1"/>
  <c r="Y183" i="1"/>
  <c r="Z183" i="1" s="1"/>
  <c r="Y184" i="1"/>
  <c r="Z184" i="1" s="1"/>
  <c r="Y185" i="1"/>
  <c r="Z185" i="1" s="1"/>
  <c r="AA185" i="1" s="1"/>
  <c r="AB185" i="1" s="1"/>
  <c r="Y186" i="1"/>
  <c r="Z186" i="1" s="1"/>
  <c r="Y187" i="1"/>
  <c r="Z187" i="1" s="1"/>
  <c r="AA187" i="1" s="1"/>
  <c r="AB187" i="1" s="1"/>
  <c r="Y188" i="1"/>
  <c r="Z188" i="1" s="1"/>
  <c r="Y189" i="1"/>
  <c r="Z189" i="1" s="1"/>
  <c r="Y190" i="1"/>
  <c r="Z190" i="1" s="1"/>
  <c r="Y191" i="1"/>
  <c r="Z191" i="1" s="1"/>
  <c r="AA191" i="1" s="1"/>
  <c r="Y192" i="1"/>
  <c r="Z192" i="1" s="1"/>
  <c r="Y193" i="1"/>
  <c r="Z193" i="1" s="1"/>
  <c r="AA193" i="1" s="1"/>
  <c r="AB193" i="1" s="1"/>
  <c r="Y194" i="1"/>
  <c r="Z194" i="1" s="1"/>
  <c r="Y195" i="1"/>
  <c r="Z195" i="1" s="1"/>
  <c r="AA195" i="1" s="1"/>
  <c r="Y196" i="1"/>
  <c r="Z196" i="1" s="1"/>
  <c r="Y197" i="1"/>
  <c r="Z197" i="1" s="1"/>
  <c r="Y198" i="1"/>
  <c r="Z198" i="1" s="1"/>
  <c r="Y199" i="1"/>
  <c r="Z199" i="1" s="1"/>
  <c r="Y200" i="1"/>
  <c r="Z200" i="1" s="1"/>
  <c r="Y201" i="1"/>
  <c r="Z201" i="1" s="1"/>
  <c r="AA201" i="1" s="1"/>
  <c r="AB201" i="1" s="1"/>
  <c r="Y202" i="1"/>
  <c r="Z202" i="1" s="1"/>
  <c r="Y203" i="1"/>
  <c r="Z203" i="1" s="1"/>
  <c r="AA203" i="1" s="1"/>
  <c r="AB203" i="1" s="1"/>
  <c r="Y204" i="1"/>
  <c r="Z204" i="1" s="1"/>
  <c r="Y205" i="1"/>
  <c r="Z205" i="1" s="1"/>
  <c r="Y206" i="1"/>
  <c r="Z206" i="1" s="1"/>
  <c r="Y207" i="1"/>
  <c r="Z207" i="1" s="1"/>
  <c r="AA207" i="1" s="1"/>
  <c r="Y208" i="1"/>
  <c r="Z208" i="1" s="1"/>
  <c r="Y209" i="1"/>
  <c r="Z209" i="1" s="1"/>
  <c r="AA209" i="1" s="1"/>
  <c r="AB209" i="1" s="1"/>
  <c r="Y210" i="1"/>
  <c r="Z210" i="1" s="1"/>
  <c r="Y211" i="1"/>
  <c r="Z211" i="1" s="1"/>
  <c r="Y212" i="1"/>
  <c r="Z212" i="1" s="1"/>
  <c r="Y213" i="1"/>
  <c r="Z213" i="1" s="1"/>
  <c r="Y214" i="1"/>
  <c r="Z214" i="1" s="1"/>
  <c r="Y215" i="1"/>
  <c r="Z215" i="1" s="1"/>
  <c r="Y216" i="1"/>
  <c r="Z216" i="1" s="1"/>
  <c r="Y217" i="1"/>
  <c r="Z217" i="1" s="1"/>
  <c r="AA217" i="1" s="1"/>
  <c r="AB217" i="1" s="1"/>
  <c r="Y218" i="1"/>
  <c r="Z218" i="1" s="1"/>
  <c r="Y219" i="1"/>
  <c r="Z219" i="1" s="1"/>
  <c r="AA219" i="1" s="1"/>
  <c r="AB219" i="1" s="1"/>
  <c r="Y220" i="1"/>
  <c r="Z220" i="1" s="1"/>
  <c r="Y221" i="1"/>
  <c r="Z221" i="1" s="1"/>
  <c r="AA221" i="1" s="1"/>
  <c r="Y222" i="1"/>
  <c r="Z222" i="1" s="1"/>
  <c r="Y223" i="1"/>
  <c r="Z223" i="1" s="1"/>
  <c r="Y224" i="1"/>
  <c r="Z224" i="1" s="1"/>
  <c r="Y225" i="1"/>
  <c r="Z225" i="1" s="1"/>
  <c r="AA225" i="1" s="1"/>
  <c r="AB225" i="1" s="1"/>
  <c r="Y226" i="1"/>
  <c r="Z226" i="1" s="1"/>
  <c r="Y227" i="1"/>
  <c r="Z227" i="1" s="1"/>
  <c r="Y228" i="1"/>
  <c r="Z228" i="1" s="1"/>
  <c r="Y229" i="1"/>
  <c r="Z229" i="1" s="1"/>
  <c r="Y230" i="1"/>
  <c r="Z230" i="1" s="1"/>
  <c r="Y231" i="1"/>
  <c r="Z231" i="1" s="1"/>
  <c r="AA231" i="1" s="1"/>
  <c r="Y232" i="1"/>
  <c r="Z232" i="1" s="1"/>
  <c r="Y233" i="1"/>
  <c r="Z233" i="1" s="1"/>
  <c r="AA233" i="1" s="1"/>
  <c r="AB233" i="1" s="1"/>
  <c r="Y234" i="1"/>
  <c r="Z234" i="1" s="1"/>
  <c r="Y235" i="1"/>
  <c r="Z235" i="1" s="1"/>
  <c r="AA235" i="1" s="1"/>
  <c r="AB235" i="1" s="1"/>
  <c r="Y236" i="1"/>
  <c r="Z236" i="1" s="1"/>
  <c r="Y237" i="1"/>
  <c r="Z237" i="1" s="1"/>
  <c r="Y238" i="1"/>
  <c r="Z238" i="1" s="1"/>
  <c r="Y239" i="1"/>
  <c r="Z239" i="1" s="1"/>
  <c r="AA239" i="1" s="1"/>
  <c r="Y240" i="1"/>
  <c r="Z240" i="1" s="1"/>
  <c r="Y241" i="1"/>
  <c r="Z241" i="1" s="1"/>
  <c r="AA241" i="1" s="1"/>
  <c r="Y242" i="1"/>
  <c r="Z242" i="1" s="1"/>
  <c r="Y243" i="1"/>
  <c r="Z243" i="1" s="1"/>
  <c r="Y244" i="1"/>
  <c r="Z244" i="1" s="1"/>
  <c r="Y245" i="1"/>
  <c r="Z245" i="1" s="1"/>
  <c r="AA245" i="1" s="1"/>
  <c r="Y246" i="1"/>
  <c r="Z246" i="1" s="1"/>
  <c r="Y247" i="1"/>
  <c r="Z247" i="1" s="1"/>
  <c r="Y248" i="1"/>
  <c r="Z248" i="1" s="1"/>
  <c r="Y249" i="1"/>
  <c r="Z249" i="1" s="1"/>
  <c r="AA249" i="1" s="1"/>
  <c r="Y250" i="1"/>
  <c r="Z250" i="1" s="1"/>
  <c r="Y251" i="1"/>
  <c r="Z251" i="1" s="1"/>
  <c r="AA251" i="1" s="1"/>
  <c r="Y252" i="1"/>
  <c r="Z252" i="1" s="1"/>
  <c r="Y253" i="1"/>
  <c r="Z253" i="1" s="1"/>
  <c r="Y254" i="1"/>
  <c r="Z254" i="1" s="1"/>
  <c r="Y255" i="1"/>
  <c r="Z255" i="1" s="1"/>
  <c r="AA255" i="1" s="1"/>
  <c r="Y256" i="1"/>
  <c r="Z256" i="1" s="1"/>
  <c r="Y257" i="1"/>
  <c r="Z257" i="1" s="1"/>
  <c r="AA257" i="1" s="1"/>
  <c r="Y258" i="1"/>
  <c r="Z258" i="1" s="1"/>
  <c r="Y259" i="1"/>
  <c r="Z259" i="1" s="1"/>
  <c r="AA259" i="1" s="1"/>
  <c r="Y260" i="1"/>
  <c r="Z260" i="1" s="1"/>
  <c r="Y261" i="1"/>
  <c r="Z261" i="1" s="1"/>
  <c r="Y262" i="1"/>
  <c r="Z262" i="1" s="1"/>
  <c r="Y263" i="1"/>
  <c r="Z263" i="1" s="1"/>
  <c r="AA263" i="1" s="1"/>
  <c r="Y264" i="1"/>
  <c r="Z264" i="1" s="1"/>
  <c r="Y265" i="1"/>
  <c r="Z265" i="1" s="1"/>
  <c r="AA265" i="1" s="1"/>
  <c r="Y266" i="1"/>
  <c r="Z266" i="1" s="1"/>
  <c r="Y267" i="1"/>
  <c r="Z267" i="1" s="1"/>
  <c r="AA267" i="1" s="1"/>
  <c r="Y268" i="1"/>
  <c r="Z268" i="1" s="1"/>
  <c r="Y269" i="1"/>
  <c r="Z269" i="1" s="1"/>
  <c r="Y270" i="1"/>
  <c r="Z270" i="1" s="1"/>
  <c r="Y271" i="1"/>
  <c r="Z271" i="1" s="1"/>
  <c r="AA271" i="1" s="1"/>
  <c r="Y272" i="1"/>
  <c r="Z272" i="1" s="1"/>
  <c r="Y273" i="1"/>
  <c r="Z273" i="1" s="1"/>
  <c r="Y274" i="1"/>
  <c r="Z274" i="1" s="1"/>
  <c r="Y275" i="1"/>
  <c r="Z275" i="1" s="1"/>
  <c r="Y276" i="1"/>
  <c r="Z276" i="1" s="1"/>
  <c r="Y277" i="1"/>
  <c r="Z277" i="1" s="1"/>
  <c r="AA277" i="1" s="1"/>
  <c r="Y278" i="1"/>
  <c r="Z278" i="1" s="1"/>
  <c r="Y279" i="1"/>
  <c r="Z279" i="1" s="1"/>
  <c r="AA279" i="1" s="1"/>
  <c r="Y280" i="1"/>
  <c r="Z280" i="1" s="1"/>
  <c r="Y281" i="1"/>
  <c r="Z281" i="1" s="1"/>
  <c r="AA281" i="1" s="1"/>
  <c r="Y282" i="1"/>
  <c r="Z282" i="1" s="1"/>
  <c r="Y283" i="1"/>
  <c r="Z283" i="1" s="1"/>
  <c r="AA283" i="1" s="1"/>
  <c r="Y284" i="1"/>
  <c r="Z284" i="1" s="1"/>
  <c r="Y285" i="1"/>
  <c r="Z285" i="1" s="1"/>
  <c r="Y286" i="1"/>
  <c r="Z286" i="1" s="1"/>
  <c r="Y287" i="1"/>
  <c r="Z287" i="1" s="1"/>
  <c r="AA287" i="1" s="1"/>
  <c r="Y288" i="1"/>
  <c r="Z288" i="1" s="1"/>
  <c r="Y289" i="1"/>
  <c r="Z289" i="1" s="1"/>
  <c r="Y290" i="1"/>
  <c r="Z290" i="1" s="1"/>
  <c r="Y291" i="1"/>
  <c r="Z291" i="1" s="1"/>
  <c r="AA291" i="1" s="1"/>
  <c r="Y292" i="1"/>
  <c r="Z292" i="1" s="1"/>
  <c r="Y293" i="1"/>
  <c r="Z293" i="1" s="1"/>
  <c r="Y294" i="1"/>
  <c r="Z294" i="1" s="1"/>
  <c r="Y295" i="1"/>
  <c r="Z295" i="1" s="1"/>
  <c r="Y296" i="1"/>
  <c r="Z296" i="1" s="1"/>
  <c r="Y297" i="1"/>
  <c r="Z297" i="1" s="1"/>
  <c r="AA297" i="1" s="1"/>
  <c r="Y298" i="1"/>
  <c r="Z298" i="1" s="1"/>
  <c r="Y299" i="1"/>
  <c r="Z299" i="1" s="1"/>
  <c r="AA299" i="1" s="1"/>
  <c r="Y300" i="1"/>
  <c r="Z300" i="1" s="1"/>
  <c r="Y301" i="1"/>
  <c r="Z301" i="1" s="1"/>
  <c r="AA301" i="1" s="1"/>
  <c r="Y302" i="1"/>
  <c r="Z302" i="1" s="1"/>
  <c r="Y303" i="1"/>
  <c r="Z303" i="1" s="1"/>
  <c r="AA303" i="1" s="1"/>
  <c r="Y304" i="1"/>
  <c r="Z304" i="1" s="1"/>
  <c r="Y305" i="1"/>
  <c r="Z305" i="1" s="1"/>
  <c r="Y306" i="1"/>
  <c r="Z306" i="1" s="1"/>
  <c r="Y307" i="1"/>
  <c r="Z307" i="1" s="1"/>
  <c r="Y308" i="1"/>
  <c r="Z308" i="1" s="1"/>
  <c r="Y309" i="1"/>
  <c r="Z309" i="1" s="1"/>
  <c r="Y310" i="1"/>
  <c r="Z310" i="1" s="1"/>
  <c r="Y311" i="1"/>
  <c r="Z311" i="1" s="1"/>
  <c r="AA311" i="1" s="1"/>
  <c r="Y312" i="1"/>
  <c r="Z312" i="1" s="1"/>
  <c r="Y313" i="1"/>
  <c r="Z313" i="1" s="1"/>
  <c r="AA313" i="1" s="1"/>
  <c r="Y314" i="1"/>
  <c r="Z314" i="1" s="1"/>
  <c r="Y315" i="1"/>
  <c r="Z315" i="1" s="1"/>
  <c r="Y316" i="1"/>
  <c r="Z316" i="1" s="1"/>
  <c r="Y317" i="1"/>
  <c r="Z317" i="1" s="1"/>
  <c r="AA317" i="1" s="1"/>
  <c r="Y318" i="1"/>
  <c r="Z318" i="1" s="1"/>
  <c r="AA318" i="1" s="1"/>
  <c r="Y319" i="1"/>
  <c r="Z319" i="1" s="1"/>
  <c r="Y320" i="1"/>
  <c r="Z320" i="1" s="1"/>
  <c r="AA320" i="1" s="1"/>
  <c r="Y321" i="1"/>
  <c r="Z321" i="1" s="1"/>
  <c r="AA321" i="1" s="1"/>
  <c r="Y322" i="1"/>
  <c r="Z322" i="1" s="1"/>
  <c r="AA322" i="1" s="1"/>
  <c r="Y323" i="1"/>
  <c r="Z323" i="1" s="1"/>
  <c r="Y324" i="1"/>
  <c r="Z324" i="1" s="1"/>
  <c r="Y325" i="1"/>
  <c r="Z325" i="1" s="1"/>
  <c r="Y326" i="1"/>
  <c r="Z326" i="1" s="1"/>
  <c r="AA326" i="1" s="1"/>
  <c r="Y327" i="1"/>
  <c r="Z327" i="1" s="1"/>
  <c r="AA327" i="1" s="1"/>
  <c r="Y328" i="1"/>
  <c r="Z328" i="1" s="1"/>
  <c r="AA328" i="1" s="1"/>
  <c r="Y329" i="1"/>
  <c r="Z329" i="1" s="1"/>
  <c r="AA329" i="1" s="1"/>
  <c r="Y330" i="1"/>
  <c r="Z330" i="1" s="1"/>
  <c r="Y331" i="1"/>
  <c r="Z331" i="1" s="1"/>
  <c r="Y332" i="1"/>
  <c r="Z332" i="1" s="1"/>
  <c r="AA332" i="1" s="1"/>
  <c r="Y333" i="1"/>
  <c r="Z333" i="1" s="1"/>
  <c r="Y334" i="1"/>
  <c r="Z334" i="1" s="1"/>
  <c r="AA334" i="1" s="1"/>
  <c r="Y335" i="1"/>
  <c r="Z335" i="1" s="1"/>
  <c r="AA335" i="1" s="1"/>
  <c r="Y336" i="1"/>
  <c r="Z336" i="1" s="1"/>
  <c r="Y337" i="1"/>
  <c r="Z337" i="1" s="1"/>
  <c r="AA337" i="1" s="1"/>
  <c r="Y338" i="1"/>
  <c r="Z338" i="1" s="1"/>
  <c r="Y339" i="1"/>
  <c r="Z339" i="1" s="1"/>
  <c r="AA339" i="1" s="1"/>
  <c r="Y340" i="1"/>
  <c r="Z340" i="1" s="1"/>
  <c r="Y341" i="1"/>
  <c r="Z341" i="1" s="1"/>
  <c r="AA341" i="1" s="1"/>
  <c r="Y342" i="1"/>
  <c r="Z342" i="1" s="1"/>
  <c r="Y343" i="1"/>
  <c r="Z343" i="1" s="1"/>
  <c r="AA343" i="1" s="1"/>
  <c r="Y344" i="1"/>
  <c r="Z344" i="1" s="1"/>
  <c r="Y345" i="1"/>
  <c r="Z345" i="1" s="1"/>
  <c r="AA345" i="1" s="1"/>
  <c r="Y346" i="1"/>
  <c r="Z346" i="1" s="1"/>
  <c r="Y347" i="1"/>
  <c r="Z347" i="1" s="1"/>
  <c r="AA347" i="1" s="1"/>
  <c r="Y348" i="1"/>
  <c r="Z348" i="1" s="1"/>
  <c r="Y349" i="1"/>
  <c r="Z349" i="1" s="1"/>
  <c r="AA349" i="1" s="1"/>
  <c r="Y350" i="1"/>
  <c r="Z350" i="1" s="1"/>
  <c r="Y351" i="1"/>
  <c r="Z351" i="1" s="1"/>
  <c r="AA351" i="1" s="1"/>
  <c r="Y352" i="1"/>
  <c r="Z352" i="1" s="1"/>
  <c r="Y353" i="1"/>
  <c r="Z353" i="1" s="1"/>
  <c r="AA353" i="1" s="1"/>
  <c r="Y354" i="1"/>
  <c r="Z354" i="1" s="1"/>
  <c r="Y355" i="1"/>
  <c r="Z355" i="1" s="1"/>
  <c r="AA355" i="1" s="1"/>
  <c r="Y356" i="1"/>
  <c r="Z356" i="1" s="1"/>
  <c r="Y357" i="1"/>
  <c r="Z357" i="1" s="1"/>
  <c r="AA357" i="1" s="1"/>
  <c r="Y358" i="1"/>
  <c r="Z358" i="1" s="1"/>
  <c r="Y359" i="1"/>
  <c r="Z359" i="1" s="1"/>
  <c r="AA359" i="1" s="1"/>
  <c r="Y360" i="1"/>
  <c r="Z360" i="1" s="1"/>
  <c r="Y361" i="1"/>
  <c r="Z361" i="1" s="1"/>
  <c r="AA361" i="1" s="1"/>
  <c r="Y362" i="1"/>
  <c r="Z362" i="1" s="1"/>
  <c r="Y363" i="1"/>
  <c r="Z363" i="1" s="1"/>
  <c r="AA363" i="1" s="1"/>
  <c r="Y364" i="1"/>
  <c r="Z364" i="1" s="1"/>
  <c r="Y365" i="1"/>
  <c r="Z365" i="1" s="1"/>
  <c r="AA365" i="1" s="1"/>
  <c r="Y366" i="1"/>
  <c r="Z366" i="1" s="1"/>
  <c r="Y367" i="1"/>
  <c r="Z367" i="1" s="1"/>
  <c r="AA367" i="1" s="1"/>
  <c r="Y368" i="1"/>
  <c r="Z368" i="1" s="1"/>
  <c r="Y369" i="1"/>
  <c r="Z369" i="1" s="1"/>
  <c r="AA369" i="1" s="1"/>
  <c r="Y370" i="1"/>
  <c r="Z370" i="1" s="1"/>
  <c r="Y371" i="1"/>
  <c r="Z371" i="1" s="1"/>
  <c r="AA371" i="1" s="1"/>
  <c r="Y372" i="1"/>
  <c r="Z372" i="1" s="1"/>
  <c r="Y373" i="1"/>
  <c r="Z373" i="1" s="1"/>
  <c r="AA373" i="1" s="1"/>
  <c r="Y374" i="1"/>
  <c r="Z374" i="1" s="1"/>
  <c r="Y375" i="1"/>
  <c r="Z375" i="1" s="1"/>
  <c r="AA375" i="1" s="1"/>
  <c r="Y376" i="1"/>
  <c r="Z376" i="1" s="1"/>
  <c r="Y377" i="1"/>
  <c r="Z377" i="1" s="1"/>
  <c r="AA377" i="1" s="1"/>
  <c r="Y378" i="1"/>
  <c r="Z378" i="1" s="1"/>
  <c r="Y379" i="1"/>
  <c r="Z379" i="1" s="1"/>
  <c r="AA379" i="1" s="1"/>
  <c r="Y380" i="1"/>
  <c r="Z380" i="1" s="1"/>
  <c r="Y381" i="1"/>
  <c r="Z381" i="1" s="1"/>
  <c r="AA381" i="1" s="1"/>
  <c r="Y382" i="1"/>
  <c r="Z382" i="1" s="1"/>
  <c r="Y383" i="1"/>
  <c r="Z383" i="1" s="1"/>
  <c r="AA383" i="1" s="1"/>
  <c r="Y384" i="1"/>
  <c r="Z384" i="1" s="1"/>
  <c r="Y385" i="1"/>
  <c r="Z385" i="1" s="1"/>
  <c r="AA385" i="1" s="1"/>
  <c r="Y386" i="1"/>
  <c r="Z386" i="1" s="1"/>
  <c r="Y387" i="1"/>
  <c r="Z387" i="1" s="1"/>
  <c r="AA387" i="1" s="1"/>
  <c r="Y388" i="1"/>
  <c r="Z388" i="1" s="1"/>
  <c r="Y389" i="1"/>
  <c r="Z389" i="1" s="1"/>
  <c r="AA389" i="1" s="1"/>
  <c r="Y390" i="1"/>
  <c r="Z390" i="1" s="1"/>
  <c r="Y391" i="1"/>
  <c r="Z391" i="1" s="1"/>
  <c r="AA391" i="1" s="1"/>
  <c r="Y392" i="1"/>
  <c r="Z392" i="1" s="1"/>
  <c r="Y393" i="1"/>
  <c r="Z393" i="1" s="1"/>
  <c r="AA393" i="1" s="1"/>
  <c r="Y394" i="1"/>
  <c r="Z394" i="1" s="1"/>
  <c r="Y395" i="1"/>
  <c r="Z395" i="1" s="1"/>
  <c r="AA395" i="1" s="1"/>
  <c r="Y396" i="1"/>
  <c r="Z396" i="1" s="1"/>
  <c r="Y397" i="1"/>
  <c r="Z397" i="1" s="1"/>
  <c r="AA397" i="1" s="1"/>
  <c r="Y398" i="1"/>
  <c r="Z398" i="1" s="1"/>
  <c r="Y399" i="1"/>
  <c r="Z399" i="1" s="1"/>
  <c r="AA399" i="1" s="1"/>
  <c r="Y400" i="1"/>
  <c r="Z400" i="1" s="1"/>
  <c r="Y401" i="1"/>
  <c r="Z401" i="1" s="1"/>
  <c r="AA401" i="1" s="1"/>
  <c r="Y402" i="1"/>
  <c r="Z402" i="1" s="1"/>
  <c r="AA314" i="1" l="1"/>
  <c r="AB314" i="1" s="1"/>
  <c r="AA319" i="1"/>
  <c r="AB319" i="1" s="1"/>
  <c r="AA253" i="1"/>
  <c r="AB253" i="1" s="1"/>
  <c r="AB263" i="1"/>
  <c r="AB277" i="1"/>
  <c r="AA416" i="1"/>
  <c r="AB416" i="1" s="1"/>
  <c r="AA408" i="1"/>
  <c r="AB408" i="1" s="1"/>
  <c r="AA418" i="1"/>
  <c r="AB418" i="1" s="1"/>
  <c r="AA417" i="1"/>
  <c r="AB417" i="1" s="1"/>
  <c r="AA415" i="1"/>
  <c r="AB415" i="1" s="1"/>
  <c r="AA407" i="1"/>
  <c r="AB407" i="1" s="1"/>
  <c r="AA414" i="1"/>
  <c r="AB414" i="1" s="1"/>
  <c r="AA406" i="1"/>
  <c r="AB406" i="1" s="1"/>
  <c r="AA409" i="1"/>
  <c r="AB409" i="1" s="1"/>
  <c r="AA413" i="1"/>
  <c r="AB413" i="1" s="1"/>
  <c r="AA405" i="1"/>
  <c r="AB405" i="1" s="1"/>
  <c r="AA410" i="1"/>
  <c r="AB410" i="1" s="1"/>
  <c r="AA412" i="1"/>
  <c r="AB412" i="1" s="1"/>
  <c r="AA404" i="1"/>
  <c r="AB404" i="1" s="1"/>
  <c r="AA419" i="1"/>
  <c r="AB419" i="1" s="1"/>
  <c r="AA411" i="1"/>
  <c r="AB411" i="1" s="1"/>
  <c r="AA403" i="1"/>
  <c r="AB403" i="1" s="1"/>
  <c r="AA179" i="1"/>
  <c r="AB179" i="1" s="1"/>
  <c r="AA205" i="1"/>
  <c r="AB205" i="1" s="1"/>
  <c r="AA289" i="1"/>
  <c r="AB289" i="1" s="1"/>
  <c r="AA215" i="1"/>
  <c r="AB215" i="1" s="1"/>
  <c r="AB327" i="1"/>
  <c r="AB322" i="1"/>
  <c r="AB239" i="1"/>
  <c r="AA316" i="1"/>
  <c r="AB316" i="1" s="1"/>
  <c r="AA269" i="1"/>
  <c r="AB269" i="1" s="1"/>
  <c r="AA229" i="1"/>
  <c r="AB229" i="1" s="1"/>
  <c r="AA243" i="1"/>
  <c r="AB243" i="1" s="1"/>
  <c r="AB301" i="1"/>
  <c r="AB287" i="1"/>
  <c r="AB255" i="1"/>
  <c r="AB191" i="1"/>
  <c r="AA331" i="1"/>
  <c r="AB331" i="1" s="1"/>
  <c r="AA293" i="1"/>
  <c r="AB293" i="1" s="1"/>
  <c r="AA285" i="1"/>
  <c r="AB285" i="1" s="1"/>
  <c r="AA330" i="1"/>
  <c r="AB330" i="1" s="1"/>
  <c r="AA261" i="1"/>
  <c r="AB261" i="1" s="1"/>
  <c r="AA199" i="1"/>
  <c r="AB199" i="1" s="1"/>
  <c r="AA189" i="1"/>
  <c r="AB189" i="1" s="1"/>
  <c r="AA325" i="1"/>
  <c r="AB325" i="1" s="1"/>
  <c r="AA275" i="1"/>
  <c r="AB275" i="1" s="1"/>
  <c r="AA183" i="1"/>
  <c r="AB183" i="1" s="1"/>
  <c r="AA223" i="1"/>
  <c r="AB223" i="1" s="1"/>
  <c r="AA305" i="1"/>
  <c r="AB305" i="1" s="1"/>
  <c r="AA237" i="1"/>
  <c r="AB237" i="1" s="1"/>
  <c r="AA227" i="1"/>
  <c r="AB227" i="1" s="1"/>
  <c r="AA247" i="1"/>
  <c r="AB247" i="1" s="1"/>
  <c r="AA197" i="1"/>
  <c r="AB197" i="1" s="1"/>
  <c r="AA295" i="1"/>
  <c r="AB295" i="1" s="1"/>
  <c r="AA211" i="1"/>
  <c r="AB211" i="1" s="1"/>
  <c r="AA273" i="1"/>
  <c r="AB273" i="1" s="1"/>
  <c r="AA213" i="1"/>
  <c r="AB213" i="1" s="1"/>
  <c r="AA324" i="1"/>
  <c r="AB324" i="1" s="1"/>
  <c r="AB334" i="1"/>
  <c r="AB318" i="1"/>
  <c r="AB311" i="1"/>
  <c r="AB303" i="1"/>
  <c r="AB279" i="1"/>
  <c r="AB259" i="1"/>
  <c r="AB245" i="1"/>
  <c r="AB231" i="1"/>
  <c r="AB221" i="1"/>
  <c r="AB207" i="1"/>
  <c r="AB332" i="1"/>
  <c r="AB326" i="1"/>
  <c r="AB291" i="1"/>
  <c r="AB271" i="1"/>
  <c r="AB195" i="1"/>
  <c r="AB181" i="1"/>
  <c r="AA352" i="1"/>
  <c r="AB352" i="1" s="1"/>
  <c r="AA323" i="1"/>
  <c r="AB323" i="1" s="1"/>
  <c r="AA362" i="1"/>
  <c r="AB362" i="1" s="1"/>
  <c r="AA388" i="1"/>
  <c r="AB388" i="1" s="1"/>
  <c r="AA372" i="1"/>
  <c r="AB372" i="1" s="1"/>
  <c r="AA356" i="1"/>
  <c r="AB356" i="1" s="1"/>
  <c r="AA340" i="1"/>
  <c r="AB340" i="1" s="1"/>
  <c r="AA384" i="1"/>
  <c r="AB384" i="1" s="1"/>
  <c r="AA382" i="1"/>
  <c r="AB382" i="1" s="1"/>
  <c r="AA350" i="1"/>
  <c r="AB350" i="1" s="1"/>
  <c r="AA315" i="1"/>
  <c r="AB315" i="1" s="1"/>
  <c r="AA307" i="1"/>
  <c r="AB307" i="1" s="1"/>
  <c r="AA392" i="1"/>
  <c r="AB392" i="1" s="1"/>
  <c r="AA376" i="1"/>
  <c r="AB376" i="1" s="1"/>
  <c r="AA360" i="1"/>
  <c r="AB360" i="1" s="1"/>
  <c r="AA344" i="1"/>
  <c r="AB344" i="1" s="1"/>
  <c r="AA400" i="1"/>
  <c r="AB400" i="1" s="1"/>
  <c r="AA309" i="1"/>
  <c r="AB309" i="1" s="1"/>
  <c r="AA394" i="1"/>
  <c r="AB394" i="1" s="1"/>
  <c r="AA378" i="1"/>
  <c r="AB378" i="1" s="1"/>
  <c r="AA346" i="1"/>
  <c r="AB346" i="1" s="1"/>
  <c r="AA402" i="1"/>
  <c r="AB402" i="1" s="1"/>
  <c r="AA386" i="1"/>
  <c r="AB386" i="1" s="1"/>
  <c r="AA370" i="1"/>
  <c r="AB370" i="1" s="1"/>
  <c r="AA354" i="1"/>
  <c r="AB354" i="1" s="1"/>
  <c r="AA338" i="1"/>
  <c r="AB338" i="1" s="1"/>
  <c r="AA368" i="1"/>
  <c r="AB368" i="1" s="1"/>
  <c r="AA336" i="1"/>
  <c r="AB336" i="1" s="1"/>
  <c r="AA398" i="1"/>
  <c r="AB398" i="1" s="1"/>
  <c r="AA366" i="1"/>
  <c r="AB366" i="1" s="1"/>
  <c r="AA396" i="1"/>
  <c r="AB396" i="1" s="1"/>
  <c r="AA380" i="1"/>
  <c r="AB380" i="1" s="1"/>
  <c r="AA364" i="1"/>
  <c r="AB364" i="1" s="1"/>
  <c r="AA348" i="1"/>
  <c r="AB348" i="1" s="1"/>
  <c r="AA333" i="1"/>
  <c r="AB333" i="1" s="1"/>
  <c r="AA390" i="1"/>
  <c r="AB390" i="1" s="1"/>
  <c r="AA374" i="1"/>
  <c r="AB374" i="1" s="1"/>
  <c r="AA358" i="1"/>
  <c r="AB358" i="1" s="1"/>
  <c r="AA342" i="1"/>
  <c r="AB342" i="1" s="1"/>
  <c r="AA252" i="1"/>
  <c r="AB252" i="1" s="1"/>
  <c r="AA137" i="1"/>
  <c r="AB137" i="1" s="1"/>
  <c r="AA25" i="1"/>
  <c r="AB25" i="1" s="1"/>
  <c r="AA266" i="1"/>
  <c r="AB266" i="1" s="1"/>
  <c r="AA218" i="1"/>
  <c r="AB218" i="1" s="1"/>
  <c r="AB329" i="1"/>
  <c r="AA304" i="1"/>
  <c r="AB304" i="1" s="1"/>
  <c r="AA288" i="1"/>
  <c r="AB288" i="1" s="1"/>
  <c r="AA272" i="1"/>
  <c r="AB272" i="1" s="1"/>
  <c r="AA256" i="1"/>
  <c r="AB256" i="1" s="1"/>
  <c r="AA240" i="1"/>
  <c r="AB240" i="1" s="1"/>
  <c r="AA224" i="1"/>
  <c r="AB224" i="1" s="1"/>
  <c r="AA208" i="1"/>
  <c r="AB208" i="1" s="1"/>
  <c r="AA192" i="1"/>
  <c r="AB192" i="1" s="1"/>
  <c r="AA176" i="1"/>
  <c r="AB176" i="1" s="1"/>
  <c r="AA162" i="1"/>
  <c r="AB162" i="1" s="1"/>
  <c r="AA158" i="1"/>
  <c r="AB158" i="1" s="1"/>
  <c r="AA154" i="1"/>
  <c r="AB154" i="1" s="1"/>
  <c r="AA150" i="1"/>
  <c r="AB150" i="1" s="1"/>
  <c r="AA146" i="1"/>
  <c r="AB146" i="1" s="1"/>
  <c r="AA142" i="1"/>
  <c r="AB142" i="1" s="1"/>
  <c r="AA138" i="1"/>
  <c r="AB138" i="1" s="1"/>
  <c r="AA134" i="1"/>
  <c r="AB134" i="1" s="1"/>
  <c r="AA130" i="1"/>
  <c r="AB130" i="1" s="1"/>
  <c r="AA126" i="1"/>
  <c r="AB126" i="1" s="1"/>
  <c r="AA122" i="1"/>
  <c r="AB122" i="1" s="1"/>
  <c r="AA118" i="1"/>
  <c r="AB118" i="1" s="1"/>
  <c r="AA114" i="1"/>
  <c r="AB114" i="1" s="1"/>
  <c r="AA110" i="1"/>
  <c r="AB110" i="1" s="1"/>
  <c r="AA106" i="1"/>
  <c r="AB106" i="1" s="1"/>
  <c r="AA102" i="1"/>
  <c r="AB102" i="1" s="1"/>
  <c r="AA98" i="1"/>
  <c r="AB98" i="1" s="1"/>
  <c r="AA94" i="1"/>
  <c r="AB94" i="1" s="1"/>
  <c r="AA90" i="1"/>
  <c r="AB90" i="1" s="1"/>
  <c r="AA86" i="1"/>
  <c r="AB86" i="1" s="1"/>
  <c r="AA82" i="1"/>
  <c r="AB82" i="1" s="1"/>
  <c r="AA78" i="1"/>
  <c r="AB78" i="1" s="1"/>
  <c r="AA74" i="1"/>
  <c r="AB74" i="1" s="1"/>
  <c r="AA70" i="1"/>
  <c r="AB70" i="1" s="1"/>
  <c r="AA66" i="1"/>
  <c r="AB66" i="1" s="1"/>
  <c r="AA62" i="1"/>
  <c r="AB62" i="1" s="1"/>
  <c r="AA58" i="1"/>
  <c r="AB58" i="1" s="1"/>
  <c r="AA54" i="1"/>
  <c r="AB54" i="1" s="1"/>
  <c r="AA50" i="1"/>
  <c r="AB50" i="1" s="1"/>
  <c r="AA46" i="1"/>
  <c r="AB46" i="1" s="1"/>
  <c r="AA42" i="1"/>
  <c r="AB42" i="1" s="1"/>
  <c r="AA38" i="1"/>
  <c r="AB38" i="1" s="1"/>
  <c r="AA34" i="1"/>
  <c r="AB34" i="1" s="1"/>
  <c r="AA30" i="1"/>
  <c r="AB30" i="1" s="1"/>
  <c r="AA26" i="1"/>
  <c r="AB26" i="1" s="1"/>
  <c r="AA22" i="1"/>
  <c r="AB22" i="1" s="1"/>
  <c r="AA18" i="1"/>
  <c r="AB18" i="1" s="1"/>
  <c r="AA141" i="1"/>
  <c r="AB141" i="1" s="1"/>
  <c r="AA21" i="1"/>
  <c r="AB21" i="1" s="1"/>
  <c r="AA298" i="1"/>
  <c r="AB298" i="1" s="1"/>
  <c r="AA282" i="1"/>
  <c r="AB282" i="1" s="1"/>
  <c r="AB321" i="1"/>
  <c r="AB313" i="1"/>
  <c r="AA310" i="1"/>
  <c r="AB310" i="1" s="1"/>
  <c r="AB297" i="1"/>
  <c r="AA294" i="1"/>
  <c r="AB294" i="1" s="1"/>
  <c r="AB281" i="1"/>
  <c r="AA278" i="1"/>
  <c r="AB278" i="1" s="1"/>
  <c r="AB265" i="1"/>
  <c r="AA262" i="1"/>
  <c r="AB262" i="1" s="1"/>
  <c r="AB249" i="1"/>
  <c r="AA246" i="1"/>
  <c r="AB246" i="1" s="1"/>
  <c r="AA230" i="1"/>
  <c r="AB230" i="1" s="1"/>
  <c r="AA214" i="1"/>
  <c r="AB214" i="1" s="1"/>
  <c r="AA198" i="1"/>
  <c r="AB198" i="1" s="1"/>
  <c r="AA182" i="1"/>
  <c r="AB182" i="1" s="1"/>
  <c r="AA175" i="1"/>
  <c r="AB175" i="1" s="1"/>
  <c r="AA166" i="1"/>
  <c r="AB166" i="1" s="1"/>
  <c r="AA220" i="1"/>
  <c r="AB220" i="1" s="1"/>
  <c r="AA188" i="1"/>
  <c r="AB188" i="1" s="1"/>
  <c r="AA161" i="1"/>
  <c r="AB161" i="1" s="1"/>
  <c r="AA145" i="1"/>
  <c r="AB145" i="1" s="1"/>
  <c r="AA125" i="1"/>
  <c r="AB125" i="1" s="1"/>
  <c r="AA117" i="1"/>
  <c r="AB117" i="1" s="1"/>
  <c r="AA109" i="1"/>
  <c r="AB109" i="1" s="1"/>
  <c r="AA97" i="1"/>
  <c r="AB97" i="1" s="1"/>
  <c r="AA89" i="1"/>
  <c r="AB89" i="1" s="1"/>
  <c r="AA81" i="1"/>
  <c r="AB81" i="1" s="1"/>
  <c r="AA73" i="1"/>
  <c r="AB73" i="1" s="1"/>
  <c r="AA61" i="1"/>
  <c r="AB61" i="1" s="1"/>
  <c r="AA53" i="1"/>
  <c r="AB53" i="1" s="1"/>
  <c r="AA45" i="1"/>
  <c r="AB45" i="1" s="1"/>
  <c r="AA33" i="1"/>
  <c r="AB33" i="1" s="1"/>
  <c r="AA13" i="1"/>
  <c r="AB13" i="1" s="1"/>
  <c r="AB399" i="1"/>
  <c r="AB395" i="1"/>
  <c r="AB391" i="1"/>
  <c r="AB387" i="1"/>
  <c r="AB383" i="1"/>
  <c r="AB379" i="1"/>
  <c r="AB373" i="1"/>
  <c r="AB369" i="1"/>
  <c r="AB365" i="1"/>
  <c r="AB361" i="1"/>
  <c r="AB357" i="1"/>
  <c r="AB351" i="1"/>
  <c r="AB347" i="1"/>
  <c r="AB343" i="1"/>
  <c r="AB337" i="1"/>
  <c r="AA290" i="1"/>
  <c r="AB290" i="1" s="1"/>
  <c r="AA274" i="1"/>
  <c r="AB274" i="1" s="1"/>
  <c r="AA242" i="1"/>
  <c r="AB242" i="1" s="1"/>
  <c r="AA226" i="1"/>
  <c r="AB226" i="1" s="1"/>
  <c r="AA210" i="1"/>
  <c r="AB210" i="1" s="1"/>
  <c r="AA194" i="1"/>
  <c r="AB194" i="1" s="1"/>
  <c r="AA178" i="1"/>
  <c r="AB178" i="1" s="1"/>
  <c r="AB170" i="1"/>
  <c r="AA236" i="1"/>
  <c r="AB236" i="1" s="1"/>
  <c r="AA165" i="1"/>
  <c r="AB165" i="1" s="1"/>
  <c r="AA149" i="1"/>
  <c r="AB149" i="1" s="1"/>
  <c r="AA133" i="1"/>
  <c r="AB133" i="1" s="1"/>
  <c r="AA121" i="1"/>
  <c r="AB121" i="1" s="1"/>
  <c r="AA113" i="1"/>
  <c r="AB113" i="1" s="1"/>
  <c r="AA105" i="1"/>
  <c r="AB105" i="1" s="1"/>
  <c r="AA101" i="1"/>
  <c r="AB101" i="1" s="1"/>
  <c r="AA93" i="1"/>
  <c r="AB93" i="1" s="1"/>
  <c r="AA85" i="1"/>
  <c r="AB85" i="1" s="1"/>
  <c r="AA77" i="1"/>
  <c r="AB77" i="1" s="1"/>
  <c r="AA69" i="1"/>
  <c r="AB69" i="1" s="1"/>
  <c r="AA65" i="1"/>
  <c r="AB65" i="1" s="1"/>
  <c r="AA57" i="1"/>
  <c r="AB57" i="1" s="1"/>
  <c r="AA49" i="1"/>
  <c r="AB49" i="1" s="1"/>
  <c r="AA41" i="1"/>
  <c r="AB41" i="1" s="1"/>
  <c r="AA9" i="1"/>
  <c r="AB9" i="1" s="1"/>
  <c r="AB401" i="1"/>
  <c r="AB397" i="1"/>
  <c r="AB393" i="1"/>
  <c r="AB389" i="1"/>
  <c r="AB385" i="1"/>
  <c r="AB381" i="1"/>
  <c r="AB377" i="1"/>
  <c r="AB375" i="1"/>
  <c r="AB371" i="1"/>
  <c r="AB367" i="1"/>
  <c r="AB363" i="1"/>
  <c r="AB359" i="1"/>
  <c r="AB355" i="1"/>
  <c r="AB353" i="1"/>
  <c r="AB349" i="1"/>
  <c r="AB345" i="1"/>
  <c r="AB341" i="1"/>
  <c r="AB339" i="1"/>
  <c r="AB335" i="1"/>
  <c r="AA306" i="1"/>
  <c r="AB306" i="1" s="1"/>
  <c r="AA258" i="1"/>
  <c r="AB258" i="1" s="1"/>
  <c r="AA174" i="1"/>
  <c r="AB174" i="1" s="1"/>
  <c r="AB328" i="1"/>
  <c r="AB320" i="1"/>
  <c r="AA312" i="1"/>
  <c r="AB312" i="1" s="1"/>
  <c r="AB299" i="1"/>
  <c r="AA296" i="1"/>
  <c r="AB296" i="1" s="1"/>
  <c r="AB283" i="1"/>
  <c r="AA280" i="1"/>
  <c r="AB280" i="1" s="1"/>
  <c r="AB267" i="1"/>
  <c r="AA264" i="1"/>
  <c r="AB264" i="1" s="1"/>
  <c r="AB251" i="1"/>
  <c r="AA248" i="1"/>
  <c r="AB248" i="1" s="1"/>
  <c r="AA232" i="1"/>
  <c r="AB232" i="1" s="1"/>
  <c r="AA216" i="1"/>
  <c r="AB216" i="1" s="1"/>
  <c r="AA200" i="1"/>
  <c r="AB200" i="1" s="1"/>
  <c r="AA184" i="1"/>
  <c r="AB184" i="1" s="1"/>
  <c r="AA173" i="1"/>
  <c r="AB173" i="1" s="1"/>
  <c r="AA204" i="1"/>
  <c r="AB204" i="1" s="1"/>
  <c r="AA153" i="1"/>
  <c r="AB153" i="1" s="1"/>
  <c r="AA37" i="1"/>
  <c r="AB37" i="1" s="1"/>
  <c r="AB317" i="1"/>
  <c r="AA302" i="1"/>
  <c r="AB302" i="1" s="1"/>
  <c r="AA286" i="1"/>
  <c r="AB286" i="1" s="1"/>
  <c r="AA270" i="1"/>
  <c r="AB270" i="1" s="1"/>
  <c r="AB257" i="1"/>
  <c r="AA254" i="1"/>
  <c r="AB254" i="1" s="1"/>
  <c r="AB241" i="1"/>
  <c r="AA238" i="1"/>
  <c r="AB238" i="1" s="1"/>
  <c r="AA222" i="1"/>
  <c r="AB222" i="1" s="1"/>
  <c r="AA206" i="1"/>
  <c r="AB206" i="1" s="1"/>
  <c r="AA190" i="1"/>
  <c r="AB190" i="1" s="1"/>
  <c r="AB164" i="1"/>
  <c r="AA300" i="1"/>
  <c r="AB300" i="1" s="1"/>
  <c r="AA268" i="1"/>
  <c r="AB268" i="1" s="1"/>
  <c r="AA157" i="1"/>
  <c r="AB157" i="1" s="1"/>
  <c r="AA29" i="1"/>
  <c r="AB29" i="1" s="1"/>
  <c r="AA308" i="1"/>
  <c r="AB308" i="1" s="1"/>
  <c r="AA292" i="1"/>
  <c r="AB292" i="1" s="1"/>
  <c r="AA276" i="1"/>
  <c r="AB276" i="1" s="1"/>
  <c r="AA260" i="1"/>
  <c r="AB260" i="1" s="1"/>
  <c r="AA244" i="1"/>
  <c r="AB244" i="1" s="1"/>
  <c r="AA228" i="1"/>
  <c r="AB228" i="1" s="1"/>
  <c r="AA212" i="1"/>
  <c r="AB212" i="1" s="1"/>
  <c r="AA196" i="1"/>
  <c r="AB196" i="1" s="1"/>
  <c r="AA180" i="1"/>
  <c r="AB180" i="1" s="1"/>
  <c r="AA172" i="1"/>
  <c r="AB172" i="1" s="1"/>
  <c r="AA168" i="1"/>
  <c r="AB168" i="1" s="1"/>
  <c r="AA284" i="1"/>
  <c r="AB284" i="1" s="1"/>
  <c r="AA129" i="1"/>
  <c r="AB129" i="1" s="1"/>
  <c r="AA17" i="1"/>
  <c r="AB17" i="1" s="1"/>
  <c r="AA250" i="1"/>
  <c r="AB250" i="1" s="1"/>
  <c r="AA234" i="1"/>
  <c r="AB234" i="1" s="1"/>
  <c r="AA202" i="1"/>
  <c r="AB202" i="1" s="1"/>
  <c r="AA186" i="1"/>
  <c r="AB186" i="1" s="1"/>
  <c r="AA167" i="1"/>
  <c r="AB167" i="1" s="1"/>
  <c r="AA14" i="1"/>
  <c r="AB14" i="1" s="1"/>
  <c r="AA10" i="1"/>
  <c r="AB10" i="1" s="1"/>
  <c r="AB169" i="1"/>
  <c r="AA160" i="1"/>
  <c r="AB160" i="1" s="1"/>
  <c r="AA156" i="1"/>
  <c r="AB156" i="1" s="1"/>
  <c r="AA152" i="1"/>
  <c r="AB152" i="1" s="1"/>
  <c r="AA148" i="1"/>
  <c r="AB148" i="1" s="1"/>
  <c r="AA144" i="1"/>
  <c r="AB144" i="1" s="1"/>
  <c r="AA140" i="1"/>
  <c r="AB140" i="1" s="1"/>
  <c r="AA136" i="1"/>
  <c r="AB136" i="1" s="1"/>
  <c r="AA132" i="1"/>
  <c r="AB132" i="1" s="1"/>
  <c r="AA128" i="1"/>
  <c r="AB128" i="1" s="1"/>
  <c r="AA124" i="1"/>
  <c r="AB124" i="1" s="1"/>
  <c r="AA120" i="1"/>
  <c r="AB120" i="1" s="1"/>
  <c r="AA116" i="1"/>
  <c r="AB116" i="1" s="1"/>
  <c r="AA112" i="1"/>
  <c r="AB112" i="1" s="1"/>
  <c r="AA108" i="1"/>
  <c r="AB108" i="1" s="1"/>
  <c r="AA104" i="1"/>
  <c r="AB104" i="1" s="1"/>
  <c r="AA100" i="1"/>
  <c r="AB100" i="1" s="1"/>
  <c r="AA96" i="1"/>
  <c r="AB96" i="1" s="1"/>
  <c r="AA92" i="1"/>
  <c r="AB92" i="1" s="1"/>
  <c r="AA88" i="1"/>
  <c r="AB88" i="1" s="1"/>
  <c r="AA84" i="1"/>
  <c r="AB84" i="1" s="1"/>
  <c r="AA80" i="1"/>
  <c r="AB80" i="1" s="1"/>
  <c r="AA76" i="1"/>
  <c r="AB76" i="1" s="1"/>
  <c r="AA72" i="1"/>
  <c r="AB72" i="1" s="1"/>
  <c r="AA68" i="1"/>
  <c r="AB68" i="1" s="1"/>
  <c r="AA64" i="1"/>
  <c r="AB64" i="1" s="1"/>
  <c r="AA60" i="1"/>
  <c r="AB60" i="1" s="1"/>
  <c r="AA56" i="1"/>
  <c r="AB56" i="1" s="1"/>
  <c r="AA52" i="1"/>
  <c r="AB52" i="1" s="1"/>
  <c r="AA48" i="1"/>
  <c r="AB48" i="1" s="1"/>
  <c r="AA44" i="1"/>
  <c r="AB44" i="1" s="1"/>
  <c r="AA40" i="1"/>
  <c r="AB40" i="1" s="1"/>
  <c r="AA36" i="1"/>
  <c r="AB36" i="1" s="1"/>
  <c r="AA32" i="1"/>
  <c r="AB32" i="1" s="1"/>
  <c r="AA28" i="1"/>
  <c r="AB28" i="1" s="1"/>
  <c r="AA24" i="1"/>
  <c r="AB24" i="1" s="1"/>
  <c r="AA20" i="1"/>
  <c r="AB20" i="1" s="1"/>
  <c r="AA16" i="1"/>
  <c r="AB16" i="1" s="1"/>
  <c r="AA12" i="1"/>
  <c r="AB12" i="1" s="1"/>
  <c r="AA8" i="1"/>
  <c r="AB8" i="1" s="1"/>
  <c r="AB171" i="1"/>
  <c r="AB163" i="1"/>
  <c r="AA159" i="1"/>
  <c r="AB159" i="1" s="1"/>
  <c r="AA155" i="1"/>
  <c r="AB155" i="1" s="1"/>
  <c r="AA151" i="1"/>
  <c r="AB151" i="1" s="1"/>
  <c r="AA147" i="1"/>
  <c r="AB147" i="1" s="1"/>
  <c r="AA143" i="1"/>
  <c r="AB143" i="1" s="1"/>
  <c r="AA139" i="1"/>
  <c r="AB139" i="1" s="1"/>
  <c r="AA135" i="1"/>
  <c r="AB135" i="1" s="1"/>
  <c r="AA131" i="1"/>
  <c r="AB131" i="1" s="1"/>
  <c r="AA127" i="1"/>
  <c r="AB127" i="1" s="1"/>
  <c r="AA123" i="1"/>
  <c r="AB123" i="1" s="1"/>
  <c r="AA119" i="1"/>
  <c r="AB119" i="1" s="1"/>
  <c r="AA115" i="1"/>
  <c r="AB115" i="1" s="1"/>
  <c r="AA111" i="1"/>
  <c r="AB111" i="1" s="1"/>
  <c r="AA107" i="1"/>
  <c r="AB107" i="1" s="1"/>
  <c r="AA103" i="1"/>
  <c r="AB103" i="1" s="1"/>
  <c r="AA99" i="1"/>
  <c r="AB99" i="1" s="1"/>
  <c r="AA95" i="1"/>
  <c r="AB95" i="1" s="1"/>
  <c r="AA91" i="1"/>
  <c r="AB91" i="1" s="1"/>
  <c r="AA87" i="1"/>
  <c r="AB87" i="1" s="1"/>
  <c r="AA83" i="1"/>
  <c r="AB83" i="1" s="1"/>
  <c r="AA79" i="1"/>
  <c r="AB79" i="1" s="1"/>
  <c r="AA75" i="1"/>
  <c r="AB75" i="1" s="1"/>
  <c r="AA71" i="1"/>
  <c r="AB71" i="1" s="1"/>
  <c r="AA67" i="1"/>
  <c r="AB67" i="1" s="1"/>
  <c r="AA63" i="1"/>
  <c r="AB63" i="1" s="1"/>
  <c r="AA59" i="1"/>
  <c r="AB59" i="1" s="1"/>
  <c r="AA55" i="1"/>
  <c r="AB55" i="1" s="1"/>
  <c r="AA51" i="1"/>
  <c r="AB51" i="1" s="1"/>
  <c r="AA47" i="1"/>
  <c r="AB47" i="1" s="1"/>
  <c r="AA43" i="1"/>
  <c r="AB43" i="1" s="1"/>
  <c r="AA39" i="1"/>
  <c r="AB39" i="1" s="1"/>
  <c r="AA35" i="1"/>
  <c r="AB35" i="1" s="1"/>
  <c r="AA31" i="1"/>
  <c r="AB31" i="1" s="1"/>
  <c r="AA27" i="1"/>
  <c r="AB27" i="1" s="1"/>
  <c r="AA23" i="1"/>
  <c r="AB23" i="1" s="1"/>
  <c r="AA19" i="1"/>
  <c r="AB19" i="1" s="1"/>
  <c r="AA15" i="1"/>
  <c r="AB15" i="1" s="1"/>
  <c r="AA11" i="1"/>
  <c r="AB11" i="1" s="1"/>
  <c r="AA7" i="1"/>
  <c r="AB7" i="1" s="1"/>
  <c r="D39" i="4" l="1"/>
  <c r="E39" i="4"/>
  <c r="F39" i="4"/>
  <c r="G39" i="4"/>
  <c r="H39" i="4"/>
  <c r="I39" i="4"/>
  <c r="J39" i="4"/>
  <c r="K39" i="4"/>
  <c r="K93" i="4" l="1"/>
  <c r="J93" i="4"/>
  <c r="I93" i="4"/>
  <c r="H93" i="4"/>
  <c r="G93" i="4"/>
  <c r="F93" i="4"/>
  <c r="E93" i="4"/>
  <c r="D93" i="4"/>
  <c r="K79" i="4"/>
  <c r="J79" i="4"/>
  <c r="I79" i="4"/>
  <c r="H79" i="4"/>
  <c r="G79" i="4"/>
  <c r="F79" i="4"/>
  <c r="E79" i="4"/>
  <c r="D79" i="4"/>
  <c r="C95" i="4"/>
  <c r="L43" i="4"/>
  <c r="L42" i="4"/>
  <c r="L15" i="4"/>
  <c r="K83" i="3"/>
  <c r="J83" i="3"/>
  <c r="I83" i="3"/>
  <c r="H83" i="3"/>
  <c r="G83" i="3"/>
  <c r="F83" i="3"/>
  <c r="E83" i="3"/>
  <c r="Y6" i="1"/>
  <c r="Z6" i="1" s="1"/>
  <c r="Y5" i="1"/>
  <c r="Z5" i="1" s="1"/>
  <c r="Y4" i="1"/>
  <c r="Z4" i="1" s="1"/>
  <c r="Y3" i="1"/>
  <c r="Z3" i="1" s="1"/>
  <c r="Z2" i="1"/>
  <c r="D95" i="4" l="1"/>
  <c r="G95" i="4"/>
  <c r="K95" i="4"/>
  <c r="I95" i="4"/>
  <c r="E95" i="4"/>
  <c r="F95" i="4"/>
  <c r="J95" i="4"/>
  <c r="H95" i="4"/>
  <c r="L93" i="4"/>
  <c r="L79" i="4"/>
  <c r="AA2" i="1"/>
  <c r="AB2" i="1" s="1"/>
  <c r="AA3" i="1"/>
  <c r="AB3" i="1" s="1"/>
  <c r="AA4" i="1"/>
  <c r="AB4" i="1" s="1"/>
  <c r="AA5" i="1"/>
  <c r="AB5" i="1" s="1"/>
  <c r="AA6" i="1"/>
  <c r="AB6" i="1" s="1"/>
  <c r="L39" i="4"/>
  <c r="C98" i="4" l="1"/>
  <c r="C97" i="4"/>
  <c r="L95" i="4"/>
  <c r="C9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4" authorId="0" shapeId="0" xr:uid="{D2ED68D5-B453-4E07-8B04-5A95AEA19659}">
      <text>
        <r>
          <rPr>
            <sz val="10"/>
            <color rgb="FF000000"/>
            <rFont val="Arial"/>
            <scheme val="minor"/>
          </rPr>
          <t>Valor anual reajustado para R$75.519,12 a p. 29/09/2024 (Inf. 873/2024-CCT - PROAD36422/2023)
======</t>
        </r>
      </text>
    </comment>
    <comment ref="B79" authorId="0" shapeId="0" xr:uid="{4801506B-F33C-41A3-96F7-A38649D48DFB}">
      <text>
        <r>
          <rPr>
            <sz val="10"/>
            <color rgb="FF000000"/>
            <rFont val="Arial"/>
            <scheme val="minor"/>
          </rPr>
          <t>Em 14/04/2021, Contratos se manifestou incompetente para cuidar desse item, já que se trata de despesa da SETIC. 
08/08/2022: O Hebert pediu para que fosse alterado o demandante para SADM, informando que ele havia contado a SADM sobre isso.
======</t>
        </r>
      </text>
    </comment>
    <comment ref="J266" authorId="0" shapeId="0" xr:uid="{9BE89135-524B-48E8-921F-E0FB9BE79A64}">
      <text>
        <r>
          <rPr>
            <sz val="10"/>
            <color rgb="FF000000"/>
            <rFont val="Arial"/>
            <scheme val="minor"/>
          </rPr>
          <t>Não previsto na Proposta 2025. Área demandante deverá indicar remanejamento de outro item oportunamente.
======</t>
        </r>
      </text>
    </comment>
    <comment ref="J389" authorId="0" shapeId="0" xr:uid="{00050A2C-D1CA-4B09-9308-55671FBAD0D9}">
      <text>
        <r>
          <rPr>
            <sz val="10"/>
            <color rgb="FF000000"/>
            <rFont val="Arial"/>
            <scheme val="minor"/>
          </rPr>
          <t>Herbert: REDUNDÂNCIA DE REDE WAN E SOLUÇÃO DE SD-WAN", esclarecendo que trata-se de licitação para substituir o contrato atual da REDE JT, cujo vencimento será em fevereiro
======</t>
        </r>
      </text>
    </comment>
    <comment ref="J390" authorId="0" shapeId="0" xr:uid="{3D58266C-7C90-49FD-ADD2-4CDE2C1275B0}">
      <text>
        <r>
          <rPr>
            <sz val="10"/>
            <color rgb="FF000000"/>
            <rFont val="Arial"/>
            <scheme val="minor"/>
          </rPr>
          <t>Saldo a contratar do item Rede JT
Verificar com o Demandante
======</t>
        </r>
      </text>
    </comment>
    <comment ref="J395" authorId="0" shapeId="0" xr:uid="{E172A769-D362-41F6-8B7B-C97BF5770789}">
      <text>
        <r>
          <rPr>
            <sz val="10"/>
            <color rgb="FF000000"/>
            <rFont val="Arial"/>
            <scheme val="minor"/>
          </rPr>
          <t>17/01/2024: aguardando indicação pelo demandante de item para remanejamento.
17/01/2024:  proad18540/2023 valor: R$ 279.671,00 pago de uma vez (vigência: 17/01/2024 até 30/11/2024). Item não previsto na proposta 2024. Verificar com o demandante se o item será renovado para inclusão na proposta de 2025.
======</t>
        </r>
      </text>
    </comment>
    <comment ref="J413" authorId="0" shapeId="0" xr:uid="{B2C6E8F9-85F4-411B-A682-ED0E9544CC55}">
      <text>
        <r>
          <rPr>
            <sz val="10"/>
            <color rgb="FF000000"/>
            <rFont val="Arial"/>
            <scheme val="minor"/>
          </rPr>
          <t>FOI COMO INVESTIMENTO NA POP2024 MAS É CUSTEIO
======</t>
        </r>
      </text>
    </comment>
    <comment ref="J414" authorId="0" shapeId="0" xr:uid="{2944AE50-6795-4977-B88A-834057C375DA}">
      <text>
        <r>
          <rPr>
            <sz val="10"/>
            <color rgb="FF000000"/>
            <rFont val="Arial"/>
            <scheme val="minor"/>
          </rPr>
          <t>Sigeo JT - gsuite basic
======</t>
        </r>
      </text>
    </comment>
    <comment ref="J420" authorId="0" shapeId="0" xr:uid="{F4CE0AC3-70DA-4AA6-B544-2160B9D82526}">
      <text>
        <r>
          <rPr>
            <sz val="10"/>
            <color rgb="FF000000"/>
            <rFont val="Arial"/>
            <scheme val="minor"/>
          </rPr>
          <t>Software Ivanti Endpoint Manager (antigo LANDesk Management Suite 2016) - 6.000 licenças
======</t>
        </r>
      </text>
    </comment>
    <comment ref="J421" authorId="0" shapeId="0" xr:uid="{AFE33FFF-6D03-4399-BDFC-10F8EA0820B3}">
      <text>
        <r>
          <rPr>
            <sz val="10"/>
            <color rgb="FF000000"/>
            <rFont val="Arial"/>
            <scheme val="minor"/>
          </rPr>
          <t>Software Ivanti Endpoint Manager (antigo LANDesk Management Suite 2016) - 6.000 licenças
======</t>
        </r>
      </text>
    </comment>
    <comment ref="I426" authorId="0" shapeId="0" xr:uid="{0B50F68D-9584-4976-89C9-B7BBC80A29E0}">
      <text>
        <r>
          <rPr>
            <sz val="10"/>
            <color rgb="FF000000"/>
            <rFont val="Arial"/>
            <scheme val="minor"/>
          </rPr>
          <t>O item é REAJUSTADO pelo ICTI 
Data-base 08/setembro
Índice de reajuste em 2024: 6,19%
Contratos: 66, 81, 83 e 84/2024
======</t>
        </r>
      </text>
    </comment>
    <comment ref="J429" authorId="0" shapeId="0" xr:uid="{13B088BF-78D1-45FC-8EEF-78049A3D1D42}">
      <text>
        <r>
          <rPr>
            <sz val="10"/>
            <color rgb="FF000000"/>
            <rFont val="Arial"/>
            <scheme val="minor"/>
          </rPr>
          <t>21/02/2024: item criado para atender o PROAD05832/2022.
======</t>
        </r>
      </text>
    </comment>
    <comment ref="J431" authorId="0" shapeId="0" xr:uid="{23F8099A-C75C-4D2C-B948-EE6776524278}">
      <text>
        <r>
          <rPr>
            <sz val="10"/>
            <color rgb="FF000000"/>
            <rFont val="Arial"/>
            <scheme val="minor"/>
          </rPr>
          <t>16/02/2024: solicitação de troca do gestor do contrato da SETIC para SADM conforme doc. 75 proad 14131/2022.
======</t>
        </r>
      </text>
    </comment>
    <comment ref="J433" authorId="0" shapeId="0" xr:uid="{8820BD71-ADAC-40CA-B75F-8699FF722FD6}">
      <text>
        <r>
          <rPr>
            <sz val="10"/>
            <color rgb="FF000000"/>
            <rFont val="Arial"/>
            <scheme val="minor"/>
          </rPr>
          <t>Contrato trienal. Foi emitido empenho em 2023
======</t>
        </r>
      </text>
    </comment>
    <comment ref="J439" authorId="0" shapeId="0" xr:uid="{F6F57BDD-BCDE-49A3-A7E8-92CADB55FD69}">
      <text>
        <r>
          <rPr>
            <sz val="10"/>
            <color rgb="FF000000"/>
            <rFont val="Arial"/>
            <scheme val="minor"/>
          </rPr>
          <t>pop 2024 como Segurança TI.
Remanejar para Apreciação.
======</t>
        </r>
      </text>
    </comment>
    <comment ref="J448" authorId="0" shapeId="0" xr:uid="{963E8B3A-8FBF-4A10-B66C-763A67314658}">
      <text>
        <r>
          <rPr>
            <sz val="10"/>
            <color rgb="FF000000"/>
            <rFont val="Arial"/>
            <scheme val="minor"/>
          </rPr>
          <t>SETIC / 2024_CONTINUADA-GESTÃO-SOLUÇÕES CORPORATIVA E INTEGRADA EM NUVEM DE ARMANEZAMENTO item em 2024
======</t>
        </r>
      </text>
    </comment>
  </commentList>
</comments>
</file>

<file path=xl/sharedStrings.xml><?xml version="1.0" encoding="utf-8"?>
<sst xmlns="http://schemas.openxmlformats.org/spreadsheetml/2006/main" count="5326" uniqueCount="607">
  <si>
    <t>RESPONSÁVEL</t>
  </si>
  <si>
    <t>DEMANDANTE</t>
  </si>
  <si>
    <t>GRUPO</t>
  </si>
  <si>
    <t>TEMÁTICA</t>
  </si>
  <si>
    <t>PROGRAMA</t>
  </si>
  <si>
    <t>CLASSIFICAÇÃO</t>
  </si>
  <si>
    <t>EMPENHO</t>
  </si>
  <si>
    <t>PLANEJADO?</t>
  </si>
  <si>
    <t>CONTRATO CONTINUADO?</t>
  </si>
  <si>
    <t>DESCRIÇÃO</t>
  </si>
  <si>
    <t>PROPOSTA  INICIAL LOA</t>
  </si>
  <si>
    <t>REMANEJAMENTO</t>
  </si>
  <si>
    <t>PROGRAMAÇÃO ATUALIZADA (A)</t>
  </si>
  <si>
    <t>DESPESA PRÉ EMPENHADA (B)</t>
  </si>
  <si>
    <t>DESPESA  PREVISTA</t>
  </si>
  <si>
    <t>PROJEÇÃO  ATUAL</t>
  </si>
  <si>
    <t>EXECUÇÃO X PROJEÇÃO</t>
  </si>
  <si>
    <t>TIPO</t>
  </si>
  <si>
    <t>EMPENHADO (CONTRATO)</t>
  </si>
  <si>
    <t>DESPESA ADEQUADA (C)</t>
  </si>
  <si>
    <t>EMPENHADO (NÃO CONTRATO)</t>
  </si>
  <si>
    <t>TOTAL EXECUTADO</t>
  </si>
  <si>
    <t>DESPESA A EXECUTAR</t>
  </si>
  <si>
    <t>DESPESA REALIZADA (H)</t>
  </si>
  <si>
    <t>DESPESA EMPENHADA (D)</t>
  </si>
  <si>
    <t>SALDO ORÇAMENTÁRIO (E) = A-B-C-D</t>
  </si>
  <si>
    <t>PROGAMAÇÃO A REALIZAR (F)</t>
  </si>
  <si>
    <t>SALDO DISPONÍVEL (G) = E-F</t>
  </si>
  <si>
    <t>SG.PRESIDÊNCIA</t>
  </si>
  <si>
    <t>SEG.TRANSPORTE</t>
  </si>
  <si>
    <t>ATIVIDADES</t>
  </si>
  <si>
    <t>TRANSPORTE</t>
  </si>
  <si>
    <t>APR.CAUSAS</t>
  </si>
  <si>
    <t>3-CUSTEIO</t>
  </si>
  <si>
    <t>GLOBAL</t>
  </si>
  <si>
    <t>SIM</t>
  </si>
  <si>
    <t>SEGURO DA FROTA</t>
  </si>
  <si>
    <t>ADMINISTRAÇÃO</t>
  </si>
  <si>
    <t>CATRACAS-MANUTENÇÃO</t>
  </si>
  <si>
    <t>ESTIMATIVO</t>
  </si>
  <si>
    <t>MANUTENÇÃO DE VEÍCULOS</t>
  </si>
  <si>
    <t>AUXILIARES-VIGILÂNCIA</t>
  </si>
  <si>
    <t>AUXILIARES-BRIGADISTAS</t>
  </si>
  <si>
    <t>AUXILIARES-RECEPCIONISTAS</t>
  </si>
  <si>
    <t>ORDINÁRIO</t>
  </si>
  <si>
    <t>NÃO</t>
  </si>
  <si>
    <t>AUXILIARES-MOTORISTAS</t>
  </si>
  <si>
    <t>COMBUSTÍVEIS E LUBRIFICANTES</t>
  </si>
  <si>
    <t>TRANSPORTE-PEDÁGIO</t>
  </si>
  <si>
    <t>AUXILIARES-ASCENSORISTAS-ED.SEDE JUDICIAL E FT CPS</t>
  </si>
  <si>
    <t>ALARMES-MONITORAMENTO</t>
  </si>
  <si>
    <t>SISTEMA DE DETECÇÃO DE INCÊNDIO-MANUTENÇÃO-SEDE JUDICIAL</t>
  </si>
  <si>
    <t>LOCAÇÃO E MANUTENÇÃO SISTEMA CFTV - SEDE JUDICIARIA</t>
  </si>
  <si>
    <t>RECARGA E MANUTENÇÃO DE EXTINTORES DE INCÊNDIO</t>
  </si>
  <si>
    <t xml:space="preserve">SEGURO OBRIGATÓRIO DPVAT    </t>
  </si>
  <si>
    <t>4-INVESTIMENTO</t>
  </si>
  <si>
    <t>AQUISIÇÃO-CFTV</t>
  </si>
  <si>
    <t>SERVIÇOS DE CHAVEIRO</t>
  </si>
  <si>
    <t>SGP</t>
  </si>
  <si>
    <t>DESENV.PESSOAS</t>
  </si>
  <si>
    <t>BOLSA-AUXÍLIO PARA ESTAGIÁRIOS-TRANSPORTE</t>
  </si>
  <si>
    <t>BOLSA-AUXÍLIO PARA ESTAGIÁRIOS-TX.ADM.</t>
  </si>
  <si>
    <t>BOLSA-AUXÍLIO PARA ESTAGIÁRIOS</t>
  </si>
  <si>
    <t>PROV.VACÂNCIA</t>
  </si>
  <si>
    <t>INFORMÁTICA</t>
  </si>
  <si>
    <t>CERTIFICADOS DIGITAIS E TOKENS</t>
  </si>
  <si>
    <t>BENEFÍCIOS</t>
  </si>
  <si>
    <t>BENEFÍCIOS ASSIST.</t>
  </si>
  <si>
    <t>ASS.MEDICA</t>
  </si>
  <si>
    <t>BENEFÍCIOS-AUX.FARMÁCIA-INATIVOS</t>
  </si>
  <si>
    <t>BENEFÍCIOS-AUX.FARMÁCIA-ATIVOS</t>
  </si>
  <si>
    <t>BENEFÍCIOS-ASSIST.MÉDICA E ODONTOLÓGICA</t>
  </si>
  <si>
    <t>BENEFÍCIOS-ASSIST.PRÉ-ESCOLAR</t>
  </si>
  <si>
    <t>V.TRANSP.</t>
  </si>
  <si>
    <t>BENEFÍCIOS-AUX.TRANSPORTE</t>
  </si>
  <si>
    <t>AUX.ALIM.</t>
  </si>
  <si>
    <t>BENEFÍCIOS-AUX.ALIMENTAÇÃO</t>
  </si>
  <si>
    <t>CONCURSO PÚBLICO PARA ESTAGIÁRIO</t>
  </si>
  <si>
    <t>GOVERNET-REVISTA DO ADMINISTRADOR PÚBLICO</t>
  </si>
  <si>
    <t>SOF</t>
  </si>
  <si>
    <t>CEOF</t>
  </si>
  <si>
    <t>SUPRIMENTO DE FUNDOS</t>
  </si>
  <si>
    <t>CONTRIBUIÇÃO ILUMINAÇÃO PÚBLICA</t>
  </si>
  <si>
    <t>CONTRIBUIÇÃO PREVIDENCIÁRIA</t>
  </si>
  <si>
    <t>MULTAS E JUROS</t>
  </si>
  <si>
    <t>TELEFONIA-AVULSA-ALGAR</t>
  </si>
  <si>
    <t>ÁGUA E ESGOTO DIVERSOS</t>
  </si>
  <si>
    <t>ÁGUA E ESGOTO DIVERSOS-EA</t>
  </si>
  <si>
    <t>ENERGIA ELÉTRICA DIVERSOS</t>
  </si>
  <si>
    <t>SADM</t>
  </si>
  <si>
    <t>TELEFONIA-SERV.TELEF.MÓVEL-TELEFÔNICA</t>
  </si>
  <si>
    <t>LOCAÇÃO DE POSTES</t>
  </si>
  <si>
    <t>LIBRAS</t>
  </si>
  <si>
    <t>MAT.LOGÍSTICA</t>
  </si>
  <si>
    <t>FILME STRETCH</t>
  </si>
  <si>
    <t>TONERS, CILINDROS E CARTUCHOS</t>
  </si>
  <si>
    <t>LOGÍSTICA DE TRANSPORTE</t>
  </si>
  <si>
    <t>FILTROS-PURIFICADOR DE ÁGUA</t>
  </si>
  <si>
    <t>MATERIAL DE EXPEDIENTE E DE ESCRITÓRIO</t>
  </si>
  <si>
    <t>MATERIAIS DE HIGIENE, DESCARTÁVEIS E AFINS</t>
  </si>
  <si>
    <t>MANEJO ECOLÓGICO DE POMBO</t>
  </si>
  <si>
    <t>MANUTENÇÃO CARRINHOS HIDRÁULICOS E EMPILHADEIRA</t>
  </si>
  <si>
    <t>MATERIAIS DE EMBALAGEM E OUTROS</t>
  </si>
  <si>
    <t>AQUISIÇÃO-BEBEDOURO</t>
  </si>
  <si>
    <t>AQUISIÇÃO-MOBILIÁRIO-POLTRONAS</t>
  </si>
  <si>
    <t>AQUISIÇÃO-MOBILIÁRIO-MESAS E CADEIRAS</t>
  </si>
  <si>
    <t>AQUISIÇÃO-REFRIGERADOR, FRIGOBAR E MICRO ONDAS</t>
  </si>
  <si>
    <t>AUXILIARES-ALMOXARIFADO-LÍDER-OP.EMPILHADEIRA</t>
  </si>
  <si>
    <t>AUXILIARES-SERVIÇOS GERAIS</t>
  </si>
  <si>
    <t>ASS.JURÍDICA</t>
  </si>
  <si>
    <t>ASSINATURAS-ZÊNITE</t>
  </si>
  <si>
    <t>LICITAÇÕES</t>
  </si>
  <si>
    <t>ASSINATURAS-ACESSOS PLATAFORMA SOLICITA</t>
  </si>
  <si>
    <t>PUBLICAÇÃO DE EXTRATOS DE LICITAÇÃO</t>
  </si>
  <si>
    <t>COM.SOCIAL</t>
  </si>
  <si>
    <t>CLIPPING DIGITAL</t>
  </si>
  <si>
    <t>PASSAGENS AÉREAS</t>
  </si>
  <si>
    <t>PASSAGENS AÉREAS-INTERNACIONAIS</t>
  </si>
  <si>
    <t>PILHAS E BATERIAS PARA EQUIPAMENTOS ELETRÔNICOS</t>
  </si>
  <si>
    <t>MATERIAIS DE ÁUDIO, VÍDEO E FOTO</t>
  </si>
  <si>
    <t>RELATÓRIO DE GESTÃO DA ADMINISTRAÇÃO</t>
  </si>
  <si>
    <t>QUADROS-MONTAGEM</t>
  </si>
  <si>
    <t>CANETA PARA CONGRESSO</t>
  </si>
  <si>
    <t>ASSINATURA BANCO IMAGENS + PRESET VÍDEOS E EFEITOS</t>
  </si>
  <si>
    <t>MATERIAIS IMPRESSOS</t>
  </si>
  <si>
    <t>ASSINATURA-BANCO DE DADOS DE IMPRENSA</t>
  </si>
  <si>
    <t>CONGRESSO-APOIO PARA EVENTOS</t>
  </si>
  <si>
    <t>CONGRESSO-PASTAS</t>
  </si>
  <si>
    <t>CRACHÁS E CORDÃO</t>
  </si>
  <si>
    <t>DIPLOMA DA ORDEM DO MÉRITO</t>
  </si>
  <si>
    <t>COMENDAS DA ORDEM DO MÉRITO</t>
  </si>
  <si>
    <t>PLACAS DE AÇO INOX</t>
  </si>
  <si>
    <t>COPA</t>
  </si>
  <si>
    <t>LAVANDERIA-SERVIÇOS</t>
  </si>
  <si>
    <t>CAFÉ</t>
  </si>
  <si>
    <t>ÁGUA MINERAL</t>
  </si>
  <si>
    <t>AÇÚCAR</t>
  </si>
  <si>
    <t>MATERIAIS DE COPA E COZINHA</t>
  </si>
  <si>
    <t>AUXILIAR-SUPERVISOR ADMINISTRATIVO</t>
  </si>
  <si>
    <t>AUXILIARES-GARÇONS</t>
  </si>
  <si>
    <t>AUXILIARES-COZINHEIRAS</t>
  </si>
  <si>
    <t>AUXILIARES-COPEIRAS</t>
  </si>
  <si>
    <t>ESTIMADO</t>
  </si>
  <si>
    <t>GÁS NATURAL</t>
  </si>
  <si>
    <t>PAGAMENTO</t>
  </si>
  <si>
    <t>PESSOAL</t>
  </si>
  <si>
    <t>PESSOAL ATIVO</t>
  </si>
  <si>
    <t>1-PESSOAL</t>
  </si>
  <si>
    <t>FOLHA NORMAL PESSOAL ATIVO - VENCIMENTOS E VANTAGENS</t>
  </si>
  <si>
    <t>PESSOAL INATIVO</t>
  </si>
  <si>
    <t xml:space="preserve">FOLHA NORMAL - PROVENTOS DE APOSENTADORIA
</t>
  </si>
  <si>
    <t>CPSSS</t>
  </si>
  <si>
    <t>CONTRIBUIÇÃO PATRONAL PARA O PLANO DE SEGURIDADE SOCIAL DO SERVIDOR PÚBLICO</t>
  </si>
  <si>
    <t>MORADIA</t>
  </si>
  <si>
    <t>BENEF.ESPECIAL - INATIVO</t>
  </si>
  <si>
    <t>CPLAN</t>
  </si>
  <si>
    <t>NAT.FUN.</t>
  </si>
  <si>
    <t>BENEFÍCIOS-AUX.NATALIDADE E FUNERAL</t>
  </si>
  <si>
    <t>INDENIZAÇÕES-AJUDA DE CUSTO</t>
  </si>
  <si>
    <t>INDENIZAÇÕES-REEMBOLSO DE DESLOCAMENTO</t>
  </si>
  <si>
    <t>DIÁRIAS PARA MAGISTRADOS-FOLHA</t>
  </si>
  <si>
    <t>DIÁRIAS PARA MAGISTRADOS E SERVIDORES-AVULSA</t>
  </si>
  <si>
    <t>INDENIZAÇÕES-OFICIAIS DE JUSTIÇA</t>
  </si>
  <si>
    <t>INDENIZAÇÕES-COMUNICAÇÃO MÓVEL</t>
  </si>
  <si>
    <t>OUTRAS RESTITUIÇÕES</t>
  </si>
  <si>
    <t>JUDICIÁRIA</t>
  </si>
  <si>
    <t>AUXILIARES-ARQUIVISTAS E ARMAZENISTAS</t>
  </si>
  <si>
    <t>MANUTENÇÃO ESTAÇÕES DE TRABALHO SIABI (CMAC)</t>
  </si>
  <si>
    <t>MANUTENÇÃO-SCANNER</t>
  </si>
  <si>
    <t>ADESIVO PARA O PAINEL LINHA DO TEMPO</t>
  </si>
  <si>
    <t>HONORÁRIOS</t>
  </si>
  <si>
    <t>P.CARENTES</t>
  </si>
  <si>
    <t>HONORÁRIOS PERICIAIS</t>
  </si>
  <si>
    <t>HONORÁRIOS PERICIAIS-EA</t>
  </si>
  <si>
    <t>HONORÁRIOS PERICIAIS-PATRONAL</t>
  </si>
  <si>
    <t>EJUD</t>
  </si>
  <si>
    <t>OUTRAS</t>
  </si>
  <si>
    <t>E.JUD/DIÁRIAS</t>
  </si>
  <si>
    <t>E.JUD/MANUTENÇÃO ESTAÇÕES DE TRABALHO SIABI (BIBLIOTECA)</t>
  </si>
  <si>
    <t>E.JUD/PASSAGENS AÉREAS</t>
  </si>
  <si>
    <t>E.JUD-BIBLIOTECA</t>
  </si>
  <si>
    <t>E.JUD-CONTRATAÇÕES DIVERSAS DE PRODUTOS E SERVIÇOS</t>
  </si>
  <si>
    <t>CAPACITAÇÃO TI</t>
  </si>
  <si>
    <t xml:space="preserve">CAPACITAÇÃO-TIC/CURSOS DA SECRETARIA DE INFORMÁTICA
</t>
  </si>
  <si>
    <t>EJUD/PESQUISA E PUBLICAÇÕES</t>
  </si>
  <si>
    <t>FORM.MAG.</t>
  </si>
  <si>
    <t>FM/PAGAMENTO DE DOCENTES (PF E PJ), CURSOS EXTERNOS E COFFEE BREAKS</t>
  </si>
  <si>
    <t>R.HUMANOS</t>
  </si>
  <si>
    <t>RH/PAGAMENTO DE DOCENTES (PF E PJ), CURSOS EXTERNOS E COFFEE BREAKS</t>
  </si>
  <si>
    <t>PROJ.OBRAS</t>
  </si>
  <si>
    <t>MANUT.IMÓVEIS</t>
  </si>
  <si>
    <t>MANUTENÇÃO-REFORMAS DIVERSAS</t>
  </si>
  <si>
    <t>RENOVAÇÃO LICENÇA DE USO CPO e FDE</t>
  </si>
  <si>
    <t>PLACAS, LETREIROS E BRASÕES</t>
  </si>
  <si>
    <t>AQUISIÇÃO-PROJETO-CONSTRUÇÃO-FT JABOTICABAL</t>
  </si>
  <si>
    <t>CONTRATOS</t>
  </si>
  <si>
    <t>AR CONDICIONADO-MANUTENÇÃO-FT CAMPINAS</t>
  </si>
  <si>
    <t>AR CONDICIONADO-MANUTENÇÃO-SÃO CARLOS</t>
  </si>
  <si>
    <t>AR CONDICIONADO MANUTENÇÃO - PRES. PRUDENTE E RIB.PRETO</t>
  </si>
  <si>
    <t>AR CONDICIONADO-MANUTENÇÃO-PRES.PRUDENTE</t>
  </si>
  <si>
    <t>AR CONDICIONADO-MANUTENÇÃO-RIBEIRÃO PRETO</t>
  </si>
  <si>
    <t>AR CONDICIONADO-MANUTENÇÃO-SÃO JOSÉ DO RIO PRETO</t>
  </si>
  <si>
    <t>AR CONDICIONADO-MANUTENÇÃO-SÃO JOSÉ DOS CAMPOS</t>
  </si>
  <si>
    <t>AR CONDICIONADO-MANUTENÇÃO-TAUBATÉ</t>
  </si>
  <si>
    <t>CENTRAL TELEFÔNICA-MANUTENÇÃO-FÓRUNS E VARAS</t>
  </si>
  <si>
    <t>CORREIOS-SERCA/MALOTE</t>
  </si>
  <si>
    <t>CORREIOS-SEED ESPECIAL</t>
  </si>
  <si>
    <t>ELEVADORES-MANUTENÇÃO-FT ARARAQUARA</t>
  </si>
  <si>
    <t>ELEVADORES-MANUTENÇÃO-VT BEBEDOURO</t>
  </si>
  <si>
    <t>ELEVADORES-MANUTENÇÃO-VT STA.CRUZ RIO PARDO</t>
  </si>
  <si>
    <t>ELEVADORES-MANUTENÇÃO-BIRIGUI</t>
  </si>
  <si>
    <t>ELEVADORES-MANUTENÇÃO-VT CAJURU</t>
  </si>
  <si>
    <t>ELEVADORES-MANUTENÇÃO-CAMPO LIMPO PAULISTA</t>
  </si>
  <si>
    <t>ELEVADORES-MANUTENÇÃO-VT CARAGUATATUBA</t>
  </si>
  <si>
    <t>ELEVADORES-MANUTENÇÃO-CATANDUVA</t>
  </si>
  <si>
    <t>ELEVADORES E PLATAFORMA-MANUTENÇÃO-CATANDUVA</t>
  </si>
  <si>
    <t>ELEVADORES-MANUTENÇÃO-FT RIBEIRÃO PRETO</t>
  </si>
  <si>
    <t>ELEVADORES-MANUTENÇÃO-GARÇA</t>
  </si>
  <si>
    <t>ELEVADORES-MANUTENÇÃO-FT JUNDIAÍ</t>
  </si>
  <si>
    <t>ELEVADORES-MANUTENÇÃO-VT SERTÃOZINHO</t>
  </si>
  <si>
    <t>ELEVADORES-MANUTENÇÃO-FT CAMPINAS</t>
  </si>
  <si>
    <t>ELEVADORES-MANUTENÇÃO-VT FERNANDÓPOLIS</t>
  </si>
  <si>
    <t>ELEVADORES-MANUTENÇÃO-VT CRAVINHOS</t>
  </si>
  <si>
    <t>ELEVADORES-MANUTENÇÃO-ITANHAÉM</t>
  </si>
  <si>
    <t>ELEVADORES-MANUTENÇÃO-ITAPEVA</t>
  </si>
  <si>
    <t>ELEVADORES-MANUTENÇÃO-JACAREÍ</t>
  </si>
  <si>
    <t>ELEVADORES-MANUTENÇÃO-VT JAÚ</t>
  </si>
  <si>
    <t>ELEVADORES-MANUTENÇÃO-VT LENÇÓIS PAULISTA</t>
  </si>
  <si>
    <t>ELEVADORES-MANUTENÇÃO-FT LIMEIRA</t>
  </si>
  <si>
    <t>ELEVADORES-MANUTENÇÃO-MARÍLIA</t>
  </si>
  <si>
    <t>ELEVADORES-MANUTENÇÃO-VT OURINHOS</t>
  </si>
  <si>
    <t>ELEVADORES-MANUTENÇÃO-VT PENÁPOLIS</t>
  </si>
  <si>
    <t>ELEVADORES-MANUTENÇÃO-FT PIRACICABA</t>
  </si>
  <si>
    <t>ELEVADORES-MANUTENÇÃO-PRES.PRUDENTE</t>
  </si>
  <si>
    <t>ELEVADORES-MANUTENÇÃO-SOROCABA</t>
  </si>
  <si>
    <t>ELEVADORES-MANUTENÇÃO-VT SANTA BÁRBARA D'OESTE</t>
  </si>
  <si>
    <t>ELEVADORES-MANUTENÇÃO-VT REGISTRO</t>
  </si>
  <si>
    <t>ELEVADORES-MANUTENÇÃO-VT SALTO</t>
  </si>
  <si>
    <t>ELEVADORES-MANUTENÇÃO-FT SÃO CARLOS</t>
  </si>
  <si>
    <t>ELEVADORES-MANUTENÇÃO-VT SÃO JOSÉ DO RIO PRETO E FT BAURU</t>
  </si>
  <si>
    <t>ELEVADORES-MANUTENÇÃO-VT APARECIDA</t>
  </si>
  <si>
    <t>ELEVADORES-MANUTENÇÃO-VT TAUBATÉ</t>
  </si>
  <si>
    <t>ELEVADORES-MANUTENÇÃO-SÃO JOSÉ DOS CAMPOS</t>
  </si>
  <si>
    <t>ELEVADORES-MANUTENÇÃO-ATIBAIA</t>
  </si>
  <si>
    <t>ELEVADORES-MANUTENÇÃO-HORTOLÂNDIA</t>
  </si>
  <si>
    <t>ELEVADORES-MANUTENÇÃO-AMPARO</t>
  </si>
  <si>
    <t>EMPRESA DE CONTABILIDADE</t>
  </si>
  <si>
    <t>GRUPOS MOTORES E GERADORES-MANUTENÇÃO-FT CAMPINAS</t>
  </si>
  <si>
    <t>PLATAFORMA ELEVATÓRIA-MANUTENÇÃO-ORLÂNDIA</t>
  </si>
  <si>
    <t>SEGURO DE IMÓVEL E CONTEÚDO</t>
  </si>
  <si>
    <t>LOCAÇÕES-PESSOA FÍSICA</t>
  </si>
  <si>
    <t>LOCAÇÕES-PESSOA JURÍDICA</t>
  </si>
  <si>
    <t>TAXAS MUNICIPAIS</t>
  </si>
  <si>
    <t>MANUTENÇÃO</t>
  </si>
  <si>
    <t>AUXILIARES-TELEFONISTAS</t>
  </si>
  <si>
    <t>AUXILIARES-JARDINEIROS</t>
  </si>
  <si>
    <t>AUXILIARES-ELETRICISTAS-OF.MANUTENÇÃO-MONTADORES-ENGENHEIRO-ENCARREGADO</t>
  </si>
  <si>
    <t>AUXILIARES-EXPEDIÇÃO</t>
  </si>
  <si>
    <t>AUXILIARES-MANUTENÇÃO AR CONDICIONADO</t>
  </si>
  <si>
    <t>AUXILIARES-LIMPEZA</t>
  </si>
  <si>
    <t>AR CONDICIONADO-MANUTENÇÃO-SEDE ADMINISTRATIVO</t>
  </si>
  <si>
    <t>AR CONDICIONADO-MANUTENÇÃO-TÉRREO SEDE ADMINISTRATIVA</t>
  </si>
  <si>
    <t>CENTRAL TELEFÔNICA-MANUTENÇÃO-SEDE ADMINISTRATIVA</t>
  </si>
  <si>
    <t>CENTRAL TELEFÔNICA-MANUTENÇÃO-UNIDADES DO TRT</t>
  </si>
  <si>
    <t>CENTRAL TELEFÔNICA-MANUTENÇÃO-SEDE JUDICIAL</t>
  </si>
  <si>
    <t>DESINSETIZAÇÃO E DESRATIZAÇÃO</t>
  </si>
  <si>
    <t>ELEVADORES-MANUTENÇÃO-EDIFÍCIO SEDE-JUDICIÁRIA</t>
  </si>
  <si>
    <t>ELEVADORES-MANUTENÇÃO-SEDE ADMINISTRATIVA E ANEXO BARÃO</t>
  </si>
  <si>
    <t>GRUPOS MOTORES E GERADORES-MANUTENÇÃO-SEDE JUDICIAL</t>
  </si>
  <si>
    <t>JARDINAGEM E PAISAGISMO</t>
  </si>
  <si>
    <t>LIMPEZA CAIXA D´ÁGUA E CALHAS</t>
  </si>
  <si>
    <t>LIMPEZA DE FACHADAS ENVIDRAÇADAS</t>
  </si>
  <si>
    <t>MANUTENÇÃO-LIMPEZA FOSSO</t>
  </si>
  <si>
    <t>REPROGRAFIA E DIGITALIZAÇÃO DE PROCESSOS</t>
  </si>
  <si>
    <t>TELEFONIA-SERV.TELEF.FIXA-TELEFÔNICA</t>
  </si>
  <si>
    <t>TELEFONIA-SERV.TELEF.FIXA-ALGAR</t>
  </si>
  <si>
    <t>LAVANDERIA-TOGAS</t>
  </si>
  <si>
    <t>MANUTENÇÕES DIVERSAS DE PEQUENO VALOR</t>
  </si>
  <si>
    <t>COMPONENTES PARA AR CONDICIONADO</t>
  </si>
  <si>
    <t>MANUTENÇÃO-SERVIÇO DE DESENTUPIMENTO</t>
  </si>
  <si>
    <t>MATERIAIS ELÉTRICOS E TELEFONIA</t>
  </si>
  <si>
    <t>PAINÉIS E DIVISÓRIAS-AQUISIÇÃO E INSTALAÇÃO</t>
  </si>
  <si>
    <t>PLACAS DE SINALIZAÇÃO E IDENTIFICAÇÃO</t>
  </si>
  <si>
    <t>FERRAMENTAS,MÁQUINAS,MAT. PROTEÇÃO E AFINS</t>
  </si>
  <si>
    <t>MANUTENÇÃO-AR CONDICIONADO</t>
  </si>
  <si>
    <t>PERSIANAS</t>
  </si>
  <si>
    <t>JARDINAGEM</t>
  </si>
  <si>
    <t>MATERIAIS HIDRÁULICOS</t>
  </si>
  <si>
    <t>MANUTENÇÃO-TRANSFORMADORES E SPDA</t>
  </si>
  <si>
    <t>MANUTENÇÕES PREDIAIS DIVERSAS</t>
  </si>
  <si>
    <t>AQUISIÇÃO-APARELHOS DE AR CONDICIONADO</t>
  </si>
  <si>
    <t>SAUDE</t>
  </si>
  <si>
    <t>SAÚDE</t>
  </si>
  <si>
    <t>AUXILIARES-SAÚDE BUCAL</t>
  </si>
  <si>
    <t>COLETA DE RESÍDUOS SÓLIDOS</t>
  </si>
  <si>
    <t>MATERIAIS ODONTOLÓGICOS</t>
  </si>
  <si>
    <t>MATERIAIS IMPRESSOS-SAÚDE</t>
  </si>
  <si>
    <t>ELABORAÇÃO DOS PERFIS PROFISSIOGRÁFICOS PREVIDENCIÁRIOS</t>
  </si>
  <si>
    <t>PROGRAMA DE PREPARAÇÃO PARA APOSENTADORIA-SERVIDORES</t>
  </si>
  <si>
    <t>PROGRAMA DE PREPARAÇÃO PARA APOSENTADORIA-MAGISTRADOS</t>
  </si>
  <si>
    <t>SEMANA DO SERVIDOR</t>
  </si>
  <si>
    <t>CAMPANHAS E AÇÕES DE SAÚDE</t>
  </si>
  <si>
    <t>MATERIAIS AMBULATORIAIS</t>
  </si>
  <si>
    <t>VACINAS</t>
  </si>
  <si>
    <t>VACINAS-REEMBOLSO-HERPES</t>
  </si>
  <si>
    <t>MANUTENÇÃO DE EQUIPAMENTOS ODONTOLÓGICOS</t>
  </si>
  <si>
    <t>PPRA - LTCAT</t>
  </si>
  <si>
    <t>BATERIAS PARA DESFIBRILADOR</t>
  </si>
  <si>
    <t>AQUISIÇÃO-MONITORES 32"</t>
  </si>
  <si>
    <t>SETIC</t>
  </si>
  <si>
    <t>GESTÃO TI</t>
  </si>
  <si>
    <t>COMUNICAÇÃO DE DADOS (MODENS 4G)</t>
  </si>
  <si>
    <t>REDE JT</t>
  </si>
  <si>
    <t>SALA-COFRE SUPORTE E MANUTENÇÃO</t>
  </si>
  <si>
    <t>SUPORTE AO BANCO DE DADOS POSTGRESQL</t>
  </si>
  <si>
    <t>ATUALIZAÇÃO DE LICENÇA DE SOFTWARES-ORACLE</t>
  </si>
  <si>
    <t>SEGURANÇA TI</t>
  </si>
  <si>
    <t>SOLUÇÃO DE SEGURANÇA ENDPOINT (ANTIVÍRUS)</t>
  </si>
  <si>
    <t>MANUTENÇÃO-SOFTWARE-ASSYST ENTERPRISE</t>
  </si>
  <si>
    <t>SOLUÇÃO DE VIRTUALIZAÇÃO (oVIRT/MANAGEIQ)</t>
  </si>
  <si>
    <t>REESTRUTURAÇÃO CABEAMENTOS DE FIBRA ÓPTICAS</t>
  </si>
  <si>
    <t>SISTEMA DE ENERGIA SECUNDÁRIA UPS NO-BREAK PARA DATA CENTER</t>
  </si>
  <si>
    <t>SUPORTE PARA OS SOFTWARES DE INFRAESTRUTURA DO PJE</t>
  </si>
  <si>
    <t>SOLUÇÃO DE VIDEOCONFERÊNCIA PADRÃO DA JT - LICENÇAS ZOOM</t>
  </si>
  <si>
    <t>LOCAÇÃO NO-BREAKS</t>
  </si>
  <si>
    <t>COMUNICAÇÃO DE DADOS (BACKBONE INTERNET)</t>
  </si>
  <si>
    <t>SOLUÇÕES CORPORATIVA E INTEGRADA EM NUVEM DE ARMANEZAMENTO (GOOGLE WORKSPACE)</t>
  </si>
  <si>
    <t>SOLUÇÕES CORPORATIVA E INTEGRADA EM NUVEM DE ARMANEZAMENTO (GOOGLE WORKSPACE)-EA</t>
  </si>
  <si>
    <t>SUPORTE E GARANTIA-REDE GPON</t>
  </si>
  <si>
    <t>SUPORTE SOFTWARES OPEN SOURCE</t>
  </si>
  <si>
    <t>SUPORTE E ATUALIZAÇÃO DE SOFTWARE GO-GLOBAL</t>
  </si>
  <si>
    <t>SEGURANÇA DA INFORMAÇÃO (PDRAP)</t>
  </si>
  <si>
    <t>PAM-SENHA SEGURA (PDRAP)</t>
  </si>
  <si>
    <t>SUPORTE PARA SOLUÇÃO DE VIRTUALIZAÇÃO PARA INFRAESTRUTURA DE TIC</t>
  </si>
  <si>
    <t>LICENÇAS DO SOFTWARE BACULA (BACKUP DE DADOS)</t>
  </si>
  <si>
    <t>SOLUÇÃO DE REDE SEM FIO PARA AS SEDES JUDICIAL E ADM</t>
  </si>
  <si>
    <t>SERVIÇOS DE COMPUTAÇÃO EM NUVEM E BACKUP EM NUVEM</t>
  </si>
  <si>
    <t>CERTIFICADOS DIGITAIS SSL DO TIPO A1</t>
  </si>
  <si>
    <t>COMPRAS</t>
  </si>
  <si>
    <t>MANUTENÇÕES DIVERSAS EM VARAS DO TRABALHO</t>
  </si>
  <si>
    <t>ASSINATURAS-SITE DO BANCO DE PREÇOS</t>
  </si>
  <si>
    <t>Soma de DESPESA EMPENHADA (D)</t>
  </si>
  <si>
    <t>Soma de SALDO ORÇAMENTÁRIO (E) = A-B-C-D</t>
  </si>
  <si>
    <t>Soma de SALDO DISPONÍVEL (G) = E-F</t>
  </si>
  <si>
    <t>Soma de PROGAMAÇÃO A REALIZAR (F)</t>
  </si>
  <si>
    <t>Total geral</t>
  </si>
  <si>
    <t>Temática</t>
  </si>
  <si>
    <t>Programa</t>
  </si>
  <si>
    <t xml:space="preserve"> PLANEJAMENTO INICIAL LOA</t>
  </si>
  <si>
    <t xml:space="preserve"> PROGRAMAÇÃO ATUALIZADA (A)</t>
  </si>
  <si>
    <t>DESPESA PRÉ-EMPENHADA (B)</t>
  </si>
  <si>
    <t xml:space="preserve"> DESPESA ADEQUADA (C )</t>
  </si>
  <si>
    <t xml:space="preserve"> DESPESA EMPENHADA (D)</t>
  </si>
  <si>
    <t xml:space="preserve"> SALDO ORÇAMENTÁRIO (E) = (A-B-C-D)</t>
  </si>
  <si>
    <t>PROGRAMAÇÃO A REALIZAR (F)</t>
  </si>
  <si>
    <t>SALDO DISPONÍVEL (G) = (E - F)</t>
  </si>
  <si>
    <t xml:space="preserve"> DESPESA LIQUIDA (H)</t>
  </si>
  <si>
    <t>APR.CAUSAS Total</t>
  </si>
  <si>
    <t>GESTÃO TI Total</t>
  </si>
  <si>
    <t>SEGURANÇA TI Total</t>
  </si>
  <si>
    <t xml:space="preserve"> </t>
  </si>
  <si>
    <t>PLANEJAMENTO INICIAL LOA (A)</t>
  </si>
  <si>
    <t>PROGRAMAÇÃO ATUALIZADA
(B)</t>
  </si>
  <si>
    <t>DESPESA ADEQUADA
(C)</t>
  </si>
  <si>
    <t>SALDO ORÇAMENTÁRIO (E) = (A-B-C-D)</t>
  </si>
  <si>
    <t>SALDO DISPONÍVEL (G) = (E-F)</t>
  </si>
  <si>
    <t>DESPESA LIQUIDADA (H)</t>
  </si>
  <si>
    <t>DESPESA LIQUIDADA/PAGA % (I) = (H/B)</t>
  </si>
  <si>
    <t>Ação: 02.122.0033.4256.0035 - Apreciação de Causas na Justiça do Trabalho - No Estado de São Paulo</t>
  </si>
  <si>
    <t>P.O.: 0000 - Apreciação de Causas na Justiça do Trabalho - Despesas Diversas</t>
  </si>
  <si>
    <t>TOTAL</t>
  </si>
  <si>
    <t>P.O.: 0001 - Manutenção e Gestão dos Serviços e Sistemas de Tecnologia da Informação</t>
  </si>
  <si>
    <t>P.O.: SEG0 - SEGURANÇA DA INFORMAÇÃO</t>
  </si>
  <si>
    <t>TOTAL GERAL</t>
  </si>
  <si>
    <t>ILO - INDICE DE LIQUIDAÇÃO ORÇAMENTÁRIA  (DespLiquidada/OrçAprovado x 100)</t>
  </si>
  <si>
    <t>IEO - INDICE DE EMPENHO ORÇAMENTÁRIO (DespEmpenhada/OrçAprovado x 100)</t>
  </si>
  <si>
    <t>IEEO - INDICE DE EFICIÊNCIA NA EXECUÇÃO ORÇAMENTÁRIA (ILO/IEO x 100)</t>
  </si>
  <si>
    <t>IAOE - INDICE DE AÇÕES ORÇAMENTÁRIAS DE INVESTIMENTO EFETIVADAS</t>
  </si>
  <si>
    <t>QAOE (Quantidade de Ações com Recursos Empenhados=1)/QAOP (Quantidade de Ações Previstas no Plano=1)</t>
  </si>
  <si>
    <t>Total Geral</t>
  </si>
  <si>
    <t>AQUISIÇÃO-VEÍCULOS</t>
  </si>
  <si>
    <t>AQUISIÇÃO-SCANNERS E PORTAIS DETECTORES DE METAIS</t>
  </si>
  <si>
    <t>CONTRIBUIÇÃO ILUMINAÇÃO PÚBLICA-EA</t>
  </si>
  <si>
    <t>ENERGIA ELÉTRICA DIVERSOS-EA</t>
  </si>
  <si>
    <t>BANDEIRAS E MASTROS</t>
  </si>
  <si>
    <t>CONDOMÍNIOS-PJ</t>
  </si>
  <si>
    <t>CONDOMÍNIOS-PJ-EA</t>
  </si>
  <si>
    <t>CONDOMÍNIOS-PF</t>
  </si>
  <si>
    <t>SEGURO DE IMÓVEL E CONTEÚDO-IMÓVEIS PRÓPRIOS</t>
  </si>
  <si>
    <t>AGE</t>
  </si>
  <si>
    <t>IMPRESSORA-CARTÃO E CRACHÁ</t>
  </si>
  <si>
    <t>SUPRIMENTO DE FUNDOS-CONTRIBUIÇÃO PREVIDENCIÁRIA</t>
  </si>
  <si>
    <t>INTÉRPRETES E TRADUTORES EM LIBRA</t>
  </si>
  <si>
    <t>TOGAS DE GALA</t>
  </si>
  <si>
    <t>MANUTENÇÃO-AR CONDICIONADO-PMOC</t>
  </si>
  <si>
    <t xml:space="preserve">ELABORAÇÃO DOS PERFIS PROFISSIOGRÁFICOS PREVIDENCIÁRIOS </t>
  </si>
  <si>
    <t>IVANTI ENDPOINT MANAGER-SUPORTE TÉCNICO</t>
  </si>
  <si>
    <t>IVANTI ENDPOINT MANAGER-MANUTENÇÃO E ATUALIZAÇÃO ANUAL</t>
  </si>
  <si>
    <t xml:space="preserve">                                      TRIBUNAL REGIONAL DO TRABALHO DA 15a REGIÃO</t>
  </si>
  <si>
    <t xml:space="preserve">                                      SECRETARIA DE ORÇAMENTO E FINANÇAS - SOF </t>
  </si>
  <si>
    <t>AUXILIARES-MOTORISTAS-EA</t>
  </si>
  <si>
    <t>EJUD-LICENÇAS CANVAS ADOBE DOODLY</t>
  </si>
  <si>
    <t>CORREIOS-SERCA/MALOTE-EA</t>
  </si>
  <si>
    <t>AQUISIÇÃO-PROJETO ESCOLA JUDICIAL</t>
  </si>
  <si>
    <t>LICENÇAS CANVAS ADOBE DOODLY</t>
  </si>
  <si>
    <t>PAM-SENHA SEGURA (PDRAP)-GARANTIAS</t>
  </si>
  <si>
    <t>ASSINATURA SITE E CONSULTORIA ZÊNITE</t>
  </si>
  <si>
    <t>LICENÇAS OFFICE</t>
  </si>
  <si>
    <t>Rótulos de Linha</t>
  </si>
  <si>
    <t>R</t>
  </si>
  <si>
    <t>RECARGA E MANUTENÇÃO DE EXTINTORES DE INCÊNDIO-EA</t>
  </si>
  <si>
    <t>MATERIAIS ÁREA DE PREVENÇÃO A SINISTROS</t>
  </si>
  <si>
    <t>AQUISIÇÃO-MATERIAIS ÁREA DE PREVENÇÃO A SINISTROS</t>
  </si>
  <si>
    <t>EXAMES PSICOTÉCNICOS PARA AGENTES DE POLÍCIA JUDICIAL</t>
  </si>
  <si>
    <t>AQUISIÇÃO-ARMAS E MUNIÇÕES</t>
  </si>
  <si>
    <t>AQUISIÇÃO-ACESSÓRIOS DE USO INDIVIDUAL</t>
  </si>
  <si>
    <t>AQUISIÇÃO-MATERIAIS DE ATENDIMENTO PRÉ-HOSPITALAR</t>
  </si>
  <si>
    <t>AQUISIÇÃO-UNIFORMES</t>
  </si>
  <si>
    <t>AQUISIÇÃO-EQUIPAMENTOS NÃO LETAIS</t>
  </si>
  <si>
    <t>EQUIPAMENTOS NÃO LETAIS</t>
  </si>
  <si>
    <t>PRÉ ESCOLAR</t>
  </si>
  <si>
    <t>MULTAS E JUROS-EA</t>
  </si>
  <si>
    <t>TELEFONIA-SERV.TELEF.FIXA-CLARO-EA</t>
  </si>
  <si>
    <t>AQUISIÇÃO-APARELHOS DE TELEFONIA MÓVEL</t>
  </si>
  <si>
    <t>TOGAS E PELERINES</t>
  </si>
  <si>
    <t>COM.DIVULG.</t>
  </si>
  <si>
    <t>TERCEIRIZAÇÃO MULTIMÍDIA</t>
  </si>
  <si>
    <t>MODERNIZAÇÃO-PLENÁRIO E TURMAS</t>
  </si>
  <si>
    <t>AQUISIÇÃO-MODERNIZAÇÃO-PLENÁRIO E TURMAS</t>
  </si>
  <si>
    <t>AUXILIAR-SUPERVISOR ADMINISTRATIVO-EA</t>
  </si>
  <si>
    <t>AUXILIARES-COPEIRAS-EA</t>
  </si>
  <si>
    <t>AUXILIARES-NUTRICIONISTA</t>
  </si>
  <si>
    <t>AUX.MORADIA</t>
  </si>
  <si>
    <t>OUTRAS RESTITUIÇÕES-NÃO CONTRATO</t>
  </si>
  <si>
    <t>OUTRAS RESTITUIÇÕES-EA</t>
  </si>
  <si>
    <t>AUX.FARMÁCIA-ATIVO-RESTITUIÇÕES</t>
  </si>
  <si>
    <t>RESERVA TÉCNICA SOF</t>
  </si>
  <si>
    <t>DIGITALIZAÇÃO DE DOCUMENTOS JUDICIAIS</t>
  </si>
  <si>
    <t>E.JUD/PASSAGENS AÉREAS-INTERNACIONAIS</t>
  </si>
  <si>
    <t>E.JUD/PASSAGENS AÉREAS-EA</t>
  </si>
  <si>
    <t>CAPACITAÇÃO-TIC-PLATAFORMA ALURA</t>
  </si>
  <si>
    <t>CAPACITAÇÃO-TIC-PLATAFORMA UDEMY</t>
  </si>
  <si>
    <t>MANUTENÇÃO DE VIDROS DA FACHADA DO FT CAMPINAS</t>
  </si>
  <si>
    <t>AQUISIÇÃO-MICRO USINA FOTOVOLTAICA</t>
  </si>
  <si>
    <t>REEMBOLSO IPTU-PF</t>
  </si>
  <si>
    <t>REEMBOLSO IPTU-PF-EA</t>
  </si>
  <si>
    <t>REEMBOLSO IPTU-PJ</t>
  </si>
  <si>
    <t>TAXAS MUNICIPAIS-EA</t>
  </si>
  <si>
    <t>EMPRESA ESPECIALIZADA EM AVALIAÇÃO DE IMÓVEIS</t>
  </si>
  <si>
    <t>AR CONDICIONADO-MANUTENÇÃO-SEDE ADMINISTRATIVO-EA</t>
  </si>
  <si>
    <t>MANUTENÇÃO-LIMPEZA FOSSO-CONTINUADA</t>
  </si>
  <si>
    <t>TELEFONIA-SERV.TELEF.FIXA-TELEFÔNICA-EA</t>
  </si>
  <si>
    <t>MODERNIZAÇÃO AR CONDICIONADO-FT RIBEIRÃO PRETO</t>
  </si>
  <si>
    <t>MODERNIZAÇÃO AR CONDICIONADO-FT S.J.CAMPOS</t>
  </si>
  <si>
    <t>AQUISIÇÃO-MOBILIARIOS</t>
  </si>
  <si>
    <t>AQUISIÇÃO-MODERNIZAÇÃO AR CONDICIONADO-FT RIBEIRÃO PRETO</t>
  </si>
  <si>
    <t>AQUISIÇÃO-MODERNIZAÇÃO AR CONDICIONADO-FT S.J.CAMPOS</t>
  </si>
  <si>
    <t>AQUISIÇÃO-TRANSFORMADOR-FT CAMPINAS</t>
  </si>
  <si>
    <t>COLETA DE RESÍDUOS SÓLIDOS-EA</t>
  </si>
  <si>
    <t>MATERIAIS ODONTOLÓGICOS-ATIVIDADES</t>
  </si>
  <si>
    <t>VACINAS-REEMBOLSO</t>
  </si>
  <si>
    <t>COMUNICAÇÃO DE DADOS (MODENS 4G)-EA</t>
  </si>
  <si>
    <t>REDE JT SALDO POP2024</t>
  </si>
  <si>
    <t>REDE SD-WAN</t>
  </si>
  <si>
    <t>REDE SD-WAN-PROJETO E INSTALAÇÃO</t>
  </si>
  <si>
    <t>SWITCHES CORE. REDUNDÂNCIA DE REDE WAN E SOLUÇÃO DE SD-WAN</t>
  </si>
  <si>
    <t>INTERLIGAÇÃO REDE DE DADOS SEDE ADM E ANEXO</t>
  </si>
  <si>
    <t>TREINAMENTO SEGURANÇA DA INFORMAÇÃO</t>
  </si>
  <si>
    <t>COMUNICAÇÃO DE DADOS (BACKBONE INTERNET)-EA</t>
  </si>
  <si>
    <t>SOLUÇÕES CORPORATIVA E INTEGRADA EM NUVEM (GOOGLE WORKSPACE)</t>
  </si>
  <si>
    <t>LOCAÇÃO FIBRA ÓPTICA APAGADA</t>
  </si>
  <si>
    <t>SUPORTE E ATUALIZAÇÃO DE LICENÇAS DA SOLUÇÃO TENABLE</t>
  </si>
  <si>
    <t>AQUISIÇÃO-IMPRESSORAS/OUTSOURCING DE IMPRESSÃO</t>
  </si>
  <si>
    <t>AUXILIARES-ATENDIMENTO NO SUPORTE AO SISTEMA PJE - REMANEJADO</t>
  </si>
  <si>
    <t>AUXILIARES-ATENDIMENTO NO SUPORTE AO SISTEMA PJE</t>
  </si>
  <si>
    <t>SOLUÇÃO DE COMUNICAÇÃO COM PLATAFORMAS (WHATSAPP)</t>
  </si>
  <si>
    <t>Soma de PROPOSTA  INICIAL LOA</t>
  </si>
  <si>
    <t>Soma de PROGRAMAÇÃO ATUALIZADA (A)</t>
  </si>
  <si>
    <t>Soma de DESPESA ADEQUADA (C)</t>
  </si>
  <si>
    <t>Soma de DESPESA REALIZADA (H)</t>
  </si>
  <si>
    <t>AUXILIARES-BRIGADISTAS-EA</t>
  </si>
  <si>
    <t>AUXILIARES-VIGILANTES-BRIGADISTAS-RECEPCIONISTAS</t>
  </si>
  <si>
    <t>PORTAS-SEDE JUDICIAL</t>
  </si>
  <si>
    <t>MANUTENÇÃO-CFTV</t>
  </si>
  <si>
    <t>EQUIPAMENTOS PARA TREINAMENTO DE DEFESA PESSOAL - PCA 169.1</t>
  </si>
  <si>
    <t>TAF PARA AGENTES DE POLÍCIA JUDICIAL - PCA 170.1</t>
  </si>
  <si>
    <t>MUNIÇÕES - PCA 152</t>
  </si>
  <si>
    <t>UNIFORMES</t>
  </si>
  <si>
    <t>GRAVADOR DIGITAL DE VIDEO- PCA 166.1</t>
  </si>
  <si>
    <t>OBTENÇÃO DE AVCB PARA AS DIVERSAS UNIDADES DO TRIBUNAL</t>
  </si>
  <si>
    <t>SCR</t>
  </si>
  <si>
    <t>SPA</t>
  </si>
  <si>
    <t>AQUISIÇÃO-PROJETOR</t>
  </si>
  <si>
    <t>SOFTWARE POWER BI PRO</t>
  </si>
  <si>
    <t>OUTSOURCING-ALMOXARIFADO VIRTUAL</t>
  </si>
  <si>
    <t>OBRAS LITERÁRIAS</t>
  </si>
  <si>
    <t>SEG. INF. INSTITUCIONAL</t>
  </si>
  <si>
    <t>OFICINAS DE INOVAÇÃO</t>
  </si>
  <si>
    <t>AQUISIÇÃO-MATERIAIS LABORATÓRIO INOVAÇÃO</t>
  </si>
  <si>
    <t>FORMAÇÃO LABORATORISTAS</t>
  </si>
  <si>
    <t>PUBLIC. DE EXTRATOS DE LICITAÇÃO</t>
  </si>
  <si>
    <t>AQUISIÇÃO-PROJETORES PARA MODERNIZAÇÃO PLENÁRIO-ITEM 148.1</t>
  </si>
  <si>
    <t>GÊNEROS ALIMENTÍCIOS</t>
  </si>
  <si>
    <t>CONFECÇÃO E INSTALAÇÃO DE ADESIVOS EM PAINÉIS-PCA 178.1</t>
  </si>
  <si>
    <t>MANUTENÇÃO-REFORMAS DIVERSAS - PCA 8.7</t>
  </si>
  <si>
    <t xml:space="preserve">MANUTENÇÃO-REFORMAS DIVERSAS - CO.LABORA 15 - PCA 8.8 </t>
  </si>
  <si>
    <t>MANUTENÇÃO-REFORMAS DIVERSAS - ADEQUAÇÃO DE ACESSIBILIDADE - PCA 8.10</t>
  </si>
  <si>
    <t>MANUTENÇÃO-REFORMAS DIVERSAS - LOCAÇÃO DE CONTANIER HABITÁVEL - PCA 8.11</t>
  </si>
  <si>
    <t>MANUTENÇÃO-REFORMAS DIVERSAS-EA</t>
  </si>
  <si>
    <t>AQUISIÇÃO-REFORMAS DIVERSAS</t>
  </si>
  <si>
    <t>MANUTENÇÃO DE VIDROS DA FACHADA DO FT CAMPINAS - PCA 13.1</t>
  </si>
  <si>
    <t>ELEVADORES-MANUTENÇÃO-VT CARAGUATATUBA-EA</t>
  </si>
  <si>
    <t>REEMBOLSO IPTU-PJ-EA</t>
  </si>
  <si>
    <t>REPARO TUBULAÇÃO DE ESGOTO - PCA 49.1</t>
  </si>
  <si>
    <t>MAQUINAS PLOTTER</t>
  </si>
  <si>
    <t>MATERIAIS ELÉTRICOS E TELEFONIA PCA 41.1</t>
  </si>
  <si>
    <t>MANUTENÇÃO-AR CONDICIONADO-EA</t>
  </si>
  <si>
    <t>PERSIANAS - PCA 45.1</t>
  </si>
  <si>
    <t>MANUTENÇÃO DE TRANSFORMADORES</t>
  </si>
  <si>
    <t>MANUTENÇÕES PREDIAIS DIVERSAS-PCA 40.1</t>
  </si>
  <si>
    <t>VÁLVULAS DE CONTROLE E CONTROLES REMOTOS-PCA 40.2</t>
  </si>
  <si>
    <t>MANUTENÇÃO BOMBAS HIDRÁULICAS-PCA 40.3</t>
  </si>
  <si>
    <t>MANUTENÇÃO BOMBAS SUBMERSÍVEIS-PCA 40.5</t>
  </si>
  <si>
    <t>LAUDO-INSALUBRIDADE</t>
  </si>
  <si>
    <t>MODERNIZAÇÃO AR CONDICIONADO-FT RIBEIRÃO PRETO-PCA 80.1</t>
  </si>
  <si>
    <t>MODERNIZAÇÃO AR CONDICIONADO-FT S.J.CAMPOS-PCA 78.1</t>
  </si>
  <si>
    <t>AQUISIÇÃO-BOMBAS CENTRÍFUGAS EDIFÍCIO SEDE-PCA 37.1</t>
  </si>
  <si>
    <t>AUXILIARES-SAÚDE BUCAL-EA</t>
  </si>
  <si>
    <t>VACINAS-REEMBOLSO-HERPES-ATIVOS</t>
  </si>
  <si>
    <t>VACINAS-REEMBOLSO-HERPES-INATIVOS</t>
  </si>
  <si>
    <t>VACINAS-REEMBOLSO-DENGUE-ATIVOS</t>
  </si>
  <si>
    <t>VACINAS-REEMBOLSO-DENGUE-INATIVOS</t>
  </si>
  <si>
    <t>MANUTENÇÃO DE EQUIPAMENTOS ODONTOLÓGICOS - APRECIAÇÃO</t>
  </si>
  <si>
    <t>TAPE LIBRARY-CARTUCHOS-ATA 19/2023-TRT9</t>
  </si>
  <si>
    <t>AQUISIÇÃO-TAPE LIBRARY-DRIVES E SLOATS-ATA 23/2023-TRT9</t>
  </si>
  <si>
    <t>SUPORTE AO BANCO DE DADOS POSTGRESQL-EA</t>
  </si>
  <si>
    <t>SOLUÇÃO DE VIDEOCONFERÊNCIA PADRÃO DA JT - LICENÇAS ZOOM-EA</t>
  </si>
  <si>
    <t>AQUISIÇÃO-EQUIPAMENTOS SERVIDORES</t>
  </si>
  <si>
    <t>AQUISIÇÃO-LICENÇAS WINDOWS SERVER</t>
  </si>
  <si>
    <t>AQUISIÇÃO-MICROCOMPUTADORES ÁREAS TÉCNICAS</t>
  </si>
  <si>
    <t>PAM-SENHA SEGURA (PDRAP)-EA</t>
  </si>
  <si>
    <t>SUPORTE PARA FIREWALL NEXT GENERATION</t>
  </si>
  <si>
    <t>JORNADA DO PREGÃO ELETRÔNICO - PCA 5.3</t>
  </si>
  <si>
    <t>AUXILIARES-VIGILÂNCIA-EA</t>
  </si>
  <si>
    <t>ITENS DE USO INDIVIDUAL-POLÍCIA JUDICIAL</t>
  </si>
  <si>
    <t>EQUIPAMENTOS CARRO E COFRE - PCA 174.1</t>
  </si>
  <si>
    <t>VPA</t>
  </si>
  <si>
    <t>AQUISIÇÃO-TAPETE_SEDE_JUDICIAL</t>
  </si>
  <si>
    <t>BENEFÍCIOS-ASSIST.MÉDICA E ODONTOLÓGICA-EA</t>
  </si>
  <si>
    <t>BENEFÍCIOS-ASSIST.PRÉ-ESCOLAR-EA</t>
  </si>
  <si>
    <t>BENEFÍCIOS-AUX.ALIMENTAÇÃO-EA</t>
  </si>
  <si>
    <t>CONCURSO PÚBLICO PARA SELEÇÃO DE SERVIDOR</t>
  </si>
  <si>
    <t>PERÍCIA CONTÁBIL AGU</t>
  </si>
  <si>
    <t>MOTOR PARA PORTÃO DESLIZANTE</t>
  </si>
  <si>
    <t>ESPELHOS GABINETES - PCA 24.2</t>
  </si>
  <si>
    <t>TOKENS</t>
  </si>
  <si>
    <t>ASSINATURA-PLATAFORMA JUSBRASIL</t>
  </si>
  <si>
    <t>AUXILIARES-COZINHEIRAS-EA</t>
  </si>
  <si>
    <t>BENEFÍCIOS-AUX.NATALIDADE E FUNERAL-EA</t>
  </si>
  <si>
    <t>INDENIZAÇÕES-REEMBOLSO DE DESLOCAMENTO-EA</t>
  </si>
  <si>
    <t>INDENIZAÇÕES-OFICIAIS DE JUSTIÇA-EA</t>
  </si>
  <si>
    <t>INDENIZAÇÕES-COMUNICAÇÃO MÓVEL-EA</t>
  </si>
  <si>
    <t>AUXILIARES-ARQUIVISTAS E ARMAZENISTAS-EA</t>
  </si>
  <si>
    <t>CERTIFICADOS DIGITAIS</t>
  </si>
  <si>
    <t>AQUISIÇÃO-PLATAFORMA ELEVATORIA VT MOCOCA</t>
  </si>
  <si>
    <t>AUXILIARES-JARDINEIROS-EA</t>
  </si>
  <si>
    <t>AUXILIARES-EXPEDIÇÃO-EA</t>
  </si>
  <si>
    <t>REFORMA DO QUADRO DE FORÇA-SEDE JUDICIÁRIA</t>
  </si>
  <si>
    <t>TABLADOS SEDE JUDICIAL E FT CAMPINAS-PCA 40.9</t>
  </si>
  <si>
    <t>AQUISIÇÃO-SERPENTINAS CHILLER SEDE JUDICIAL</t>
  </si>
  <si>
    <t>ANALISADOR DE ENERGIA</t>
  </si>
  <si>
    <t>AQUISIÇÃO-FERRAMENTAS,MÁQUINAS,MAT. PROTEÇÃO E AFINS</t>
  </si>
  <si>
    <t>AQUISIÇÃO-GEOFONE-DIGITAL</t>
  </si>
  <si>
    <t>VACINAS-REEMBOLSO-EA</t>
  </si>
  <si>
    <t>AUXILIARES-SUPORTE PRESENCIAL TI</t>
  </si>
  <si>
    <t>AQUISIÇÃO DE EQUIPAMENTO DE ARMAZENAMENTO DE DADOS EM BLOCO ALL-FLASH</t>
  </si>
  <si>
    <t>TREINAMENTO STORAGE</t>
  </si>
  <si>
    <t xml:space="preserve">                                      PLANO ORÇAMENTÁRIO 2024 - SECRETARIA DE TECNOLOGIA DA INFORMAÇÃO E COMUNICAÇÕES - 4º TRIMESTRE</t>
  </si>
  <si>
    <t>GECC</t>
  </si>
  <si>
    <t>PROGRAMA DE EQUIDADE-COMPLEMENTAÇÃO LIVROS</t>
  </si>
  <si>
    <t>INDENIZAÇÕES-AJUDA DE CUSTO-EA</t>
  </si>
  <si>
    <t>MANUTENÇÃO-REFORMA-FT-PIRACICABA</t>
  </si>
  <si>
    <t>AQUISIÇÃO-MOBILIÁRIO-PRESIDÊNCIA</t>
  </si>
  <si>
    <t>PLATAFORMA ELEVATORIA-MANUTENÇÃO-MOCOCA</t>
  </si>
  <si>
    <t>ELEVADORES-MANUTENÇÃO-VT SÃO JOSÉ DO RIO PRETO</t>
  </si>
  <si>
    <t>ELEVADORES-MANUTENÇÃO-FT BAURU</t>
  </si>
  <si>
    <t>ELEVADORES-MANUTENÇÃO-VT SÃO SEBASTIÃO</t>
  </si>
  <si>
    <t>AUXILIARES-TELEFONISTAS-EA</t>
  </si>
  <si>
    <t>AUXILIARES-ELETRICISTAS-OF.MANUTENÇÃO-MONTADORES-ENGENHEIRO-ENCARREGADO-EA</t>
  </si>
  <si>
    <t>LICENÇA ADOBE OCR</t>
  </si>
  <si>
    <t>MONITORAMENTO ATAQUES CIBERNÉTICOS XDR</t>
  </si>
  <si>
    <t>INSUMOS DE REDE ÓPTICA E METÁLICA - GPON</t>
  </si>
  <si>
    <t>MIGRAÇÃO AD SUPORTE MICROSOFT</t>
  </si>
  <si>
    <t>AQUISIÇÃO-CADEIRA DE RODAS</t>
  </si>
  <si>
    <t>DESCENTRALIZAÇÃO</t>
  </si>
  <si>
    <t>T.SEGURO</t>
  </si>
  <si>
    <t>TRABALHO SEGURO</t>
  </si>
  <si>
    <t>COMBATE TRAB. INF.</t>
  </si>
  <si>
    <t>COMBATE AO TRABALHO INFANTIL</t>
  </si>
  <si>
    <t>PROGRAMA DE EQUIDADE</t>
  </si>
  <si>
    <t>CAPACITAÇÃO</t>
  </si>
  <si>
    <t>APOIO A ESTUDOS E PESQUISAS</t>
  </si>
  <si>
    <t>GECC ENFAM</t>
  </si>
  <si>
    <t>PRECATÓRIO</t>
  </si>
  <si>
    <t>REQUISIÇÕES DE PEQUENO VALOR</t>
  </si>
  <si>
    <t>ASS.PRECAT</t>
  </si>
  <si>
    <t>Soma de DESPESA PRÉ EMPENHADA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</si>
</sst>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b/>
      <sz val="11"/>
      <color theme="1"/>
      <name val="Arial Narrow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sz val="10"/>
      <color theme="1"/>
      <name val="Arial Narrow"/>
    </font>
    <font>
      <sz val="10"/>
      <color rgb="FF000000"/>
      <name val="Arial Narrow"/>
    </font>
    <font>
      <sz val="10"/>
      <color theme="1"/>
      <name val="Arial"/>
      <family val="2"/>
    </font>
    <font>
      <sz val="9"/>
      <color rgb="FF1F1F1F"/>
      <name val="Arial"/>
    </font>
    <font>
      <b/>
      <sz val="10"/>
      <color theme="1"/>
      <name val="Arial Narrow"/>
    </font>
    <font>
      <sz val="10"/>
      <color theme="1"/>
      <name val="Arial Narrow"/>
      <family val="2"/>
    </font>
    <font>
      <sz val="10"/>
      <color rgb="FF000000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00B050"/>
        <bgColor rgb="FF00B050"/>
      </patternFill>
    </fill>
    <fill>
      <patternFill patternType="solid">
        <fgColor rgb="FFD99594"/>
        <bgColor rgb="FFD99594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2F9299"/>
        <bgColor rgb="FF2F9299"/>
      </patternFill>
    </fill>
    <fill>
      <patternFill patternType="solid">
        <fgColor rgb="FFB7B7B7"/>
        <bgColor rgb="FFB7B7B7"/>
      </patternFill>
    </fill>
    <fill>
      <patternFill patternType="solid">
        <fgColor theme="7"/>
        <bgColor theme="7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C4125"/>
        <bgColor rgb="FFCC412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" fontId="2" fillId="4" borderId="2" xfId="0" applyNumberFormat="1" applyFont="1" applyFill="1" applyBorder="1"/>
    <xf numFmtId="0" fontId="2" fillId="0" borderId="0" xfId="0" applyFont="1"/>
    <xf numFmtId="0" fontId="3" fillId="0" borderId="3" xfId="0" applyFont="1" applyBorder="1"/>
    <xf numFmtId="0" fontId="3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3" fillId="0" borderId="9" xfId="0" applyFont="1" applyBorder="1"/>
    <xf numFmtId="4" fontId="3" fillId="0" borderId="3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3" fillId="0" borderId="5" xfId="0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6" xfId="0" applyFont="1" applyBorder="1"/>
    <xf numFmtId="4" fontId="3" fillId="0" borderId="6" xfId="0" applyNumberFormat="1" applyFont="1" applyBorder="1"/>
    <xf numFmtId="4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12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11" borderId="15" xfId="0" applyFont="1" applyFill="1" applyBorder="1" applyAlignment="1">
      <alignment vertical="center"/>
    </xf>
    <xf numFmtId="0" fontId="8" fillId="11" borderId="16" xfId="0" applyFont="1" applyFill="1" applyBorder="1" applyAlignment="1">
      <alignment vertical="center"/>
    </xf>
    <xf numFmtId="0" fontId="8" fillId="11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14" xfId="0" applyNumberFormat="1" applyFont="1" applyBorder="1" applyAlignment="1">
      <alignment horizontal="center"/>
    </xf>
    <xf numFmtId="0" fontId="4" fillId="11" borderId="15" xfId="0" applyFont="1" applyFill="1" applyBorder="1" applyAlignment="1">
      <alignment vertical="center"/>
    </xf>
    <xf numFmtId="4" fontId="8" fillId="11" borderId="16" xfId="0" applyNumberFormat="1" applyFont="1" applyFill="1" applyBorder="1" applyAlignment="1">
      <alignment vertical="center"/>
    </xf>
    <xf numFmtId="10" fontId="8" fillId="11" borderId="17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/>
    <xf numFmtId="10" fontId="9" fillId="0" borderId="10" xfId="0" applyNumberFormat="1" applyFont="1" applyBorder="1" applyAlignment="1">
      <alignment horizontal="center"/>
    </xf>
    <xf numFmtId="0" fontId="10" fillId="11" borderId="15" xfId="0" applyFont="1" applyFill="1" applyBorder="1" applyAlignment="1">
      <alignment vertical="center"/>
    </xf>
    <xf numFmtId="4" fontId="10" fillId="11" borderId="16" xfId="0" applyNumberFormat="1" applyFont="1" applyFill="1" applyBorder="1" applyAlignment="1">
      <alignment vertical="center"/>
    </xf>
    <xf numFmtId="10" fontId="10" fillId="11" borderId="17" xfId="0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vertical="center"/>
    </xf>
    <xf numFmtId="0" fontId="8" fillId="11" borderId="18" xfId="0" applyFont="1" applyFill="1" applyBorder="1" applyAlignment="1">
      <alignment vertical="center"/>
    </xf>
    <xf numFmtId="0" fontId="12" fillId="11" borderId="20" xfId="0" applyFont="1" applyFill="1" applyBorder="1" applyAlignment="1">
      <alignment vertical="center"/>
    </xf>
    <xf numFmtId="4" fontId="9" fillId="0" borderId="4" xfId="0" applyNumberFormat="1" applyFont="1" applyBorder="1"/>
    <xf numFmtId="10" fontId="9" fillId="0" borderId="4" xfId="0" applyNumberFormat="1" applyFont="1" applyBorder="1" applyAlignment="1">
      <alignment horizontal="center"/>
    </xf>
    <xf numFmtId="0" fontId="4" fillId="11" borderId="21" xfId="0" applyFont="1" applyFill="1" applyBorder="1" applyAlignment="1">
      <alignment vertical="center"/>
    </xf>
    <xf numFmtId="4" fontId="8" fillId="11" borderId="22" xfId="0" applyNumberFormat="1" applyFont="1" applyFill="1" applyBorder="1" applyAlignment="1">
      <alignment vertical="center"/>
    </xf>
    <xf numFmtId="10" fontId="8" fillId="11" borderId="23" xfId="0" applyNumberFormat="1" applyFont="1" applyFill="1" applyBorder="1" applyAlignment="1">
      <alignment horizontal="center" vertical="center"/>
    </xf>
    <xf numFmtId="0" fontId="0" fillId="12" borderId="0" xfId="0" applyFill="1"/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14" fillId="0" borderId="0" xfId="0" applyNumberFormat="1" applyFont="1"/>
    <xf numFmtId="4" fontId="14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4" fontId="13" fillId="0" borderId="0" xfId="0" applyNumberFormat="1" applyFont="1" applyAlignment="1">
      <alignment horizontal="right"/>
    </xf>
    <xf numFmtId="0" fontId="15" fillId="0" borderId="0" xfId="0" applyFont="1"/>
    <xf numFmtId="0" fontId="15" fillId="0" borderId="5" xfId="0" applyFont="1" applyBorder="1"/>
    <xf numFmtId="0" fontId="13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13" fillId="14" borderId="2" xfId="0" applyFont="1" applyFill="1" applyBorder="1"/>
    <xf numFmtId="4" fontId="13" fillId="2" borderId="2" xfId="0" applyNumberFormat="1" applyFont="1" applyFill="1" applyBorder="1"/>
    <xf numFmtId="4" fontId="13" fillId="6" borderId="2" xfId="0" applyNumberFormat="1" applyFont="1" applyFill="1" applyBorder="1"/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3" fillId="8" borderId="2" xfId="0" applyFont="1" applyFill="1" applyBorder="1"/>
    <xf numFmtId="4" fontId="13" fillId="10" borderId="2" xfId="0" applyNumberFormat="1" applyFont="1" applyFill="1" applyBorder="1"/>
    <xf numFmtId="4" fontId="13" fillId="7" borderId="2" xfId="0" applyNumberFormat="1" applyFont="1" applyFill="1" applyBorder="1"/>
    <xf numFmtId="4" fontId="14" fillId="2" borderId="2" xfId="0" applyNumberFormat="1" applyFont="1" applyFill="1" applyBorder="1"/>
    <xf numFmtId="4" fontId="14" fillId="6" borderId="2" xfId="0" applyNumberFormat="1" applyFont="1" applyFill="1" applyBorder="1"/>
    <xf numFmtId="0" fontId="13" fillId="13" borderId="2" xfId="0" applyFont="1" applyFill="1" applyBorder="1"/>
    <xf numFmtId="4" fontId="13" fillId="15" borderId="2" xfId="0" applyNumberFormat="1" applyFont="1" applyFill="1" applyBorder="1"/>
    <xf numFmtId="49" fontId="13" fillId="16" borderId="2" xfId="0" applyNumberFormat="1" applyFont="1" applyFill="1" applyBorder="1"/>
    <xf numFmtId="0" fontId="13" fillId="17" borderId="2" xfId="0" applyFont="1" applyFill="1" applyBorder="1"/>
    <xf numFmtId="0" fontId="13" fillId="17" borderId="2" xfId="0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right"/>
    </xf>
    <xf numFmtId="4" fontId="3" fillId="6" borderId="2" xfId="0" applyNumberFormat="1" applyFont="1" applyFill="1" applyBorder="1"/>
    <xf numFmtId="4" fontId="3" fillId="2" borderId="2" xfId="0" applyNumberFormat="1" applyFont="1" applyFill="1" applyBorder="1"/>
    <xf numFmtId="4" fontId="13" fillId="8" borderId="2" xfId="0" applyNumberFormat="1" applyFont="1" applyFill="1" applyBorder="1"/>
    <xf numFmtId="4" fontId="13" fillId="5" borderId="2" xfId="0" applyNumberFormat="1" applyFont="1" applyFill="1" applyBorder="1"/>
    <xf numFmtId="0" fontId="13" fillId="14" borderId="2" xfId="0" quotePrefix="1" applyFont="1" applyFill="1" applyBorder="1"/>
    <xf numFmtId="0" fontId="16" fillId="17" borderId="2" xfId="0" applyFont="1" applyFill="1" applyBorder="1"/>
    <xf numFmtId="4" fontId="13" fillId="9" borderId="2" xfId="0" applyNumberFormat="1" applyFont="1" applyFill="1" applyBorder="1"/>
    <xf numFmtId="4" fontId="14" fillId="8" borderId="2" xfId="0" applyNumberFormat="1" applyFont="1" applyFill="1" applyBorder="1"/>
    <xf numFmtId="49" fontId="13" fillId="10" borderId="2" xfId="0" applyNumberFormat="1" applyFont="1" applyFill="1" applyBorder="1"/>
    <xf numFmtId="0" fontId="13" fillId="10" borderId="2" xfId="0" applyFont="1" applyFill="1" applyBorder="1"/>
    <xf numFmtId="0" fontId="13" fillId="16" borderId="2" xfId="0" applyFont="1" applyFill="1" applyBorder="1"/>
    <xf numFmtId="0" fontId="13" fillId="20" borderId="2" xfId="0" applyFont="1" applyFill="1" applyBorder="1" applyAlignment="1">
      <alignment horizontal="center"/>
    </xf>
    <xf numFmtId="0" fontId="13" fillId="2" borderId="2" xfId="0" applyFont="1" applyFill="1" applyBorder="1"/>
    <xf numFmtId="0" fontId="13" fillId="18" borderId="2" xfId="0" applyFont="1" applyFill="1" applyBorder="1"/>
    <xf numFmtId="49" fontId="13" fillId="5" borderId="2" xfId="0" applyNumberFormat="1" applyFont="1" applyFill="1" applyBorder="1"/>
    <xf numFmtId="0" fontId="13" fillId="19" borderId="2" xfId="0" applyFont="1" applyFill="1" applyBorder="1"/>
    <xf numFmtId="4" fontId="13" fillId="14" borderId="2" xfId="0" applyNumberFormat="1" applyFont="1" applyFill="1" applyBorder="1"/>
    <xf numFmtId="4" fontId="17" fillId="2" borderId="2" xfId="0" applyNumberFormat="1" applyFont="1" applyFill="1" applyBorder="1"/>
    <xf numFmtId="4" fontId="17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2" borderId="2" xfId="0" applyNumberFormat="1" applyFont="1" applyFill="1" applyBorder="1"/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/>
    <xf numFmtId="4" fontId="13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4" fontId="0" fillId="0" borderId="24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10" fillId="11" borderId="12" xfId="0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1" xfId="0" applyFont="1" applyBorder="1"/>
    <xf numFmtId="4" fontId="10" fillId="11" borderId="8" xfId="0" applyNumberFormat="1" applyFont="1" applyFill="1" applyBorder="1" applyAlignment="1">
      <alignment horizontal="center" vertical="center"/>
    </xf>
    <xf numFmtId="0" fontId="11" fillId="0" borderId="19" xfId="0" applyFont="1" applyBorder="1"/>
    <xf numFmtId="0" fontId="11" fillId="0" borderId="13" xfId="0" applyFont="1" applyBorder="1"/>
    <xf numFmtId="0" fontId="11" fillId="0" borderId="6" xfId="0" applyFont="1" applyBorder="1"/>
    <xf numFmtId="0" fontId="11" fillId="0" borderId="4" xfId="0" applyFont="1" applyBorder="1"/>
    <xf numFmtId="0" fontId="11" fillId="0" borderId="7" xfId="0" applyFont="1" applyBorder="1"/>
  </cellXfs>
  <cellStyles count="1">
    <cellStyle name="Normal" xfId="0" builtinId="0"/>
  </cellStyles>
  <dxfs count="1">
    <dxf>
      <font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114300</xdr:colOff>
      <xdr:row>0</xdr:row>
      <xdr:rowOff>0</xdr:rowOff>
    </xdr:from>
    <xdr:ext cx="3267075" cy="790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17225" y="3389475"/>
          <a:ext cx="3257550" cy="781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142875</xdr:rowOff>
    </xdr:from>
    <xdr:ext cx="7143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142875"/>
          <a:ext cx="714375" cy="914400"/>
        </a:xfrm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lson Lanaro " refreshedDate="45674.689114236113" createdVersion="8" refreshedVersion="8" minRefreshableVersion="3" recordCount="462" xr:uid="{8C6994D4-7E83-4EDD-A88B-574267067CC4}">
  <cacheSource type="worksheet">
    <worksheetSource ref="A1:AB463" sheet="SIGEO-CONTROLE"/>
  </cacheSource>
  <cacheFields count="28">
    <cacheField name="RESPONSÁVEL" numFmtId="0">
      <sharedItems/>
    </cacheField>
    <cacheField name="DEMANDANTE" numFmtId="0">
      <sharedItems/>
    </cacheField>
    <cacheField name="GRUPO" numFmtId="0">
      <sharedItems/>
    </cacheField>
    <cacheField name="TEMÁTICA" numFmtId="0">
      <sharedItems count="8">
        <s v="TRANSPORTE"/>
        <s v="ADMINISTRAÇÃO"/>
        <s v="INFORMÁTICA"/>
        <s v="BENEFÍCIOS ASSIST."/>
        <s v="PESSOAL"/>
        <s v="OUTRAS"/>
        <s v="MANUT.IMÓVEIS"/>
        <s v="SAÚDE"/>
      </sharedItems>
    </cacheField>
    <cacheField name="PROGRAMA" numFmtId="0">
      <sharedItems count="25">
        <s v="APR.CAUSAS"/>
        <s v="ASS.MEDICA"/>
        <s v="PRÉ ESCOLAR"/>
        <s v="V.TRANSP."/>
        <s v="AUX.ALIM."/>
        <s v="COM.DIVULG."/>
        <s v="LIBRAS"/>
        <s v="PESSOAL ATIVO"/>
        <s v="PESSOAL INATIVO"/>
        <s v="CPSSS"/>
        <s v="AUX.MORADIA"/>
        <s v="BENEF.ESPECIAL - INATIVO"/>
        <s v="NAT.FUN."/>
        <s v="P.CARENTES"/>
        <s v="CAPACITAÇÃO TI"/>
        <s v="FORM.MAG."/>
        <s v="R.HUMANOS"/>
        <s v="GESTÃO TI"/>
        <s v="SEGURANÇA TI"/>
        <s v="T.SEGURO"/>
        <s v="COMBATE TRAB. INF."/>
        <s v="PROGRAMA DE EQUIDADE"/>
        <s v="CAPACITAÇÃO"/>
        <s v="APOIO A ESTUDOS E PESQUISAS"/>
        <s v="PRECATÓRIO"/>
      </sharedItems>
    </cacheField>
    <cacheField name="CLASSIFICAÇÃO" numFmtId="0">
      <sharedItems/>
    </cacheField>
    <cacheField name="EMPENHO" numFmtId="0">
      <sharedItems/>
    </cacheField>
    <cacheField name="PLANEJADO?" numFmtId="0">
      <sharedItems/>
    </cacheField>
    <cacheField name="CONTRATO CONTINUADO?" numFmtId="0">
      <sharedItems/>
    </cacheField>
    <cacheField name="DESCRIÇÃO" numFmtId="0">
      <sharedItems count="459">
        <s v="SEGURO DA FROTA"/>
        <s v="CATRACAS-MANUTENÇÃO"/>
        <s v="MANUTENÇÃO DE VEÍCULOS"/>
        <s v="AUXILIARES-VIGILÂNCIA"/>
        <s v="AUXILIARES-VIGILÂNCIA-EA"/>
        <s v="AUXILIARES-BRIGADISTAS"/>
        <s v="AUXILIARES-BRIGADISTAS-EA"/>
        <s v="AUXILIARES-RECEPCIONISTAS"/>
        <s v="AUXILIARES-VIGILANTES-BRIGADISTAS-RECEPCIONISTAS"/>
        <s v="AUXILIARES-MOTORISTAS"/>
        <s v="AUXILIARES-MOTORISTAS-EA"/>
        <s v="COMBUSTÍVEIS E LUBRIFICANTES"/>
        <s v="RECARGA E MANUTENÇÃO DE EXTINTORES DE INCÊNDIO"/>
        <s v="RECARGA E MANUTENÇÃO DE EXTINTORES DE INCÊNDIO-EA"/>
        <s v="PORTAS-SEDE JUDICIAL"/>
        <s v="SEGURO OBRIGATÓRIO DPVAT    "/>
        <s v="MATERIAIS ÁREA DE PREVENÇÃO A SINISTROS"/>
        <s v="ITENS DE USO INDIVIDUAL-POLÍCIA JUDICIAL"/>
        <s v="AQUISIÇÃO-MATERIAIS ÁREA DE PREVENÇÃO A SINISTROS"/>
        <s v="AQUISIÇÃO-CFTV"/>
        <s v="MANUTENÇÃO-CFTV"/>
        <s v="EQUIPAMENTOS PARA TREINAMENTO DE DEFESA PESSOAL - PCA 169.1"/>
        <s v="AQUISIÇÃO-SCANNERS E PORTAIS DETECTORES DE METAIS"/>
        <s v="EXAMES PSICOTÉCNICOS PARA AGENTES DE POLÍCIA JUDICIAL"/>
        <s v="TAF PARA AGENTES DE POLÍCIA JUDICIAL - PCA 170.1"/>
        <s v="SERVIÇOS DE CHAVEIRO"/>
        <s v="AQUISIÇÃO-ARMAS E MUNIÇÕES"/>
        <s v="MUNIÇÕES - PCA 152"/>
        <s v="AQUISIÇÃO-ACESSÓRIOS DE USO INDIVIDUAL"/>
        <s v="AQUISIÇÃO-MATERIAIS DE ATENDIMENTO PRÉ-HOSPITALAR"/>
        <s v="EQUIPAMENTOS CARRO E COFRE - PCA 174.1"/>
        <s v="AQUISIÇÃO-UNIFORMES"/>
        <s v="UNIFORMES"/>
        <s v="AQUISIÇÃO-EQUIPAMENTOS NÃO LETAIS"/>
        <s v="EQUIPAMENTOS NÃO LETAIS"/>
        <s v="AQUISIÇÃO-VEÍCULOS"/>
        <s v="TRANSPORTE-PEDÁGIO"/>
        <s v="AUXILIARES-ASCENSORISTAS-ED.SEDE JUDICIAL E FT CPS"/>
        <s v="ALARMES-MONITORAMENTO"/>
        <s v="GRAVADOR DIGITAL DE VIDEO- PCA 166.1"/>
        <s v="SISTEMA DE DETECÇÃO DE INCÊNDIO-MANUTENÇÃO-SEDE JUDICIAL"/>
        <s v="LOCAÇÃO E MANUTENÇÃO SISTEMA CFTV - SEDE JUDICIARIA"/>
        <s v="OBTENÇÃO DE AVCB PARA AS DIVERSAS UNIDADES DO TRIBUNAL"/>
        <s v="AQUISIÇÃO-PROJETOR"/>
        <s v="AQUISIÇÃO-TAPETE_SEDE_JUDICIAL"/>
        <s v="CERTIFICADOS DIGITAIS E TOKENS"/>
        <s v="BOLSA-AUXÍLIO PARA ESTAGIÁRIOS-TRANSPORTE"/>
        <s v="BOLSA-AUXÍLIO PARA ESTAGIÁRIOS-TX.ADM."/>
        <s v="BOLSA-AUXÍLIO PARA ESTAGIÁRIOS"/>
        <s v="BENEFÍCIOS-AUX.FARMÁCIA-INATIVOS"/>
        <s v="BENEFÍCIOS-AUX.FARMÁCIA-ATIVOS"/>
        <s v="BENEFÍCIOS-ASSIST.MÉDICA E ODONTOLÓGICA"/>
        <s v="BENEFÍCIOS-ASSIST.MÉDICA E ODONTOLÓGICA-EA"/>
        <s v="BENEFÍCIOS-ASSIST.PRÉ-ESCOLAR"/>
        <s v="BENEFÍCIOS-ASSIST.PRÉ-ESCOLAR-EA"/>
        <s v="BENEFÍCIOS-AUX.TRANSPORTE"/>
        <s v="BENEFÍCIOS-AUX.ALIMENTAÇÃO"/>
        <s v="BENEFÍCIOS-AUX.ALIMENTAÇÃO-EA"/>
        <s v="CONCURSO PÚBLICO PARA ESTAGIÁRIO"/>
        <s v="CONCURSO PÚBLICO PARA SELEÇÃO DE SERVIDOR"/>
        <s v="GOVERNET-REVISTA DO ADMINISTRADOR PÚBLICO"/>
        <s v="SUPRIMENTO DE FUNDOS"/>
        <s v="SUPRIMENTO DE FUNDOS-CONTRIBUIÇÃO PREVIDENCIÁRIA"/>
        <s v="CONTRIBUIÇÃO ILUMINAÇÃO PÚBLICA"/>
        <s v="CONTRIBUIÇÃO ILUMINAÇÃO PÚBLICA-EA"/>
        <s v="CONTRIBUIÇÃO PREVIDENCIÁRIA"/>
        <s v="MULTAS E JUROS"/>
        <s v="MULTAS E JUROS-EA"/>
        <s v="TELEFONIA-AVULSA-ALGAR"/>
        <s v="TELEFONIA-SERV.TELEF.FIXA-CLARO-EA"/>
        <s v="ÁGUA E ESGOTO DIVERSOS"/>
        <s v="ÁGUA E ESGOTO DIVERSOS-EA"/>
        <s v="ENERGIA ELÉTRICA DIVERSOS"/>
        <s v="ENERGIA ELÉTRICA DIVERSOS-EA"/>
        <s v="PERÍCIA CONTÁBIL AGU"/>
        <s v="TELEFONIA-SERV.TELEF.MÓVEL-TELEFÔNICA"/>
        <s v="AQUISIÇÃO-APARELHOS DE TELEFONIA MÓVEL"/>
        <s v="LOCAÇÃO DE POSTES"/>
        <s v="SOFTWARE POWER BI PRO"/>
        <s v="FILME STRETCH"/>
        <s v="TONERS, CILINDROS E CARTUCHOS"/>
        <s v="LOGÍSTICA DE TRANSPORTE"/>
        <s v="FILTROS-PURIFICADOR DE ÁGUA"/>
        <s v="MOTOR PARA PORTÃO DESLIZANTE"/>
        <s v="MATERIAL DE EXPEDIENTE E DE ESCRITÓRIO"/>
        <s v="ESPELHOS GABINETES - PCA 24.2"/>
        <s v="OUTSOURCING-ALMOXARIFADO VIRTUAL"/>
        <s v="BANDEIRAS E MASTROS"/>
        <s v="TOGAS E PELERINES"/>
        <s v="MATERIAIS DE HIGIENE, DESCARTÁVEIS E AFINS"/>
        <s v="MANEJO ECOLÓGICO DE POMBO"/>
        <s v="MANUTENÇÃO CARRINHOS HIDRÁULICOS E EMPILHADEIRA"/>
        <s v="MATERIAIS DE EMBALAGEM E OUTROS"/>
        <s v="TOKENS"/>
        <s v="AQUISIÇÃO-BEBEDOURO"/>
        <s v="AQUISIÇÃO-MOBILIÁRIO-POLTRONAS"/>
        <s v="AQUISIÇÃO-MOBILIÁRIO-MESAS E CADEIRAS"/>
        <s v="AQUISIÇÃO-REFRIGERADOR, FRIGOBAR E MICRO ONDAS"/>
        <s v="OBRAS LITERÁRIAS"/>
        <s v="AUXILIARES-ALMOXARIFADO-LÍDER-OP.EMPILHADEIRA"/>
        <s v="AUXILIARES-SERVIÇOS GERAIS"/>
        <s v="SEGURO DE IMÓVEL E CONTEÚDO"/>
        <s v="SEGURO DE IMÓVEL E CONTEÚDO-IMÓVEIS PRÓPRIOS"/>
        <s v="ASSINATURAS-ZÊNITE"/>
        <s v="ASSINATURA-PLATAFORMA JUSBRASIL"/>
        <s v="OFICINAS DE INOVAÇÃO"/>
        <s v="AQUISIÇÃO-MATERIAIS LABORATÓRIO INOVAÇÃO"/>
        <s v="FORMAÇÃO LABORATORISTAS"/>
        <s v="GECC"/>
        <s v="ASSINATURAS-ACESSOS PLATAFORMA SOLICITA"/>
        <s v="PUBLICAÇÃO DE EXTRATOS DE LICITAÇÃO"/>
        <s v="PUBLIC. DE EXTRATOS DE LICITAÇÃO"/>
        <s v="INTÉRPRETES E TRADUTORES EM LIBRA"/>
        <s v="AQUISIÇÃO-PROJETORES PARA MODERNIZAÇÃO PLENÁRIO-ITEM 148.1"/>
        <s v="CLIPPING DIGITAL"/>
        <s v="PASSAGENS AÉREAS"/>
        <s v="PASSAGENS AÉREAS-INTERNACIONAIS"/>
        <s v="PILHAS E BATERIAS PARA EQUIPAMENTOS ELETRÔNICOS"/>
        <s v="MATERIAIS DE ÁUDIO, VÍDEO E FOTO"/>
        <s v="RELATÓRIO DE GESTÃO DA ADMINISTRAÇÃO"/>
        <s v="QUADROS-MONTAGEM"/>
        <s v="CANETA PARA CONGRESSO"/>
        <s v="ASSINATURA BANCO IMAGENS + PRESET VÍDEOS E EFEITOS"/>
        <s v="MATERIAIS IMPRESSOS"/>
        <s v="ASSINATURA-BANCO DE DADOS DE IMPRENSA"/>
        <s v="CONGRESSO-APOIO PARA EVENTOS"/>
        <s v="CONGRESSO-PASTAS"/>
        <s v="CRACHÁS E CORDÃO"/>
        <s v="DIPLOMA DA ORDEM DO MÉRITO"/>
        <s v="COMENDAS DA ORDEM DO MÉRITO"/>
        <s v="PLACAS DE AÇO INOX"/>
        <s v="TERCEIRIZAÇÃO MULTIMÍDIA"/>
        <s v="MODERNIZAÇÃO-PLENÁRIO E TURMAS"/>
        <s v="AQUISIÇÃO-MODERNIZAÇÃO-PLENÁRIO E TURMAS"/>
        <s v="TOGAS DE GALA"/>
        <s v="PROGRAMA DE EQUIDADE-COMPLEMENTAÇÃO LIVROS"/>
        <s v="LAVANDERIA-SERVIÇOS"/>
        <s v="CAFÉ"/>
        <s v="ÁGUA MINERAL"/>
        <s v="AÇÚCAR"/>
        <s v="MATERIAIS DE COPA E COZINHA"/>
        <s v="GÊNEROS ALIMENTÍCIOS"/>
        <s v="AUXILIAR-SUPERVISOR ADMINISTRATIVO"/>
        <s v="AUXILIAR-SUPERVISOR ADMINISTRATIVO-EA"/>
        <s v="AUXILIARES-GARÇONS"/>
        <s v="AUXILIARES-COZINHEIRAS"/>
        <s v="AUXILIARES-COZINHEIRAS-EA"/>
        <s v="AUXILIARES-COPEIRAS"/>
        <s v="AUXILIARES-COPEIRAS-EA"/>
        <s v="AUXILIARES-NUTRICIONISTA"/>
        <s v="GÁS NATURAL"/>
        <s v="FOLHA NORMAL PESSOAL ATIVO - VENCIMENTOS E VANTAGENS"/>
        <s v="FOLHA NORMAL - PROVENTOS DE APOSENTADORIA_x000a_"/>
        <s v="CONTRIBUIÇÃO PATRONAL PARA O PLANO DE SEGURIDADE SOCIAL DO SERVIDOR PÚBLICO"/>
        <s v="AUX.MORADIA"/>
        <s v="BENEF.ESPECIAL - INATIVO"/>
        <s v="BENEFÍCIOS-AUX.NATALIDADE E FUNERAL"/>
        <s v="BENEFÍCIOS-AUX.NATALIDADE E FUNERAL-EA"/>
        <s v="INDENIZAÇÕES-AJUDA DE CUSTO"/>
        <s v="INDENIZAÇÕES-AJUDA DE CUSTO-EA"/>
        <s v="INDENIZAÇÕES-REEMBOLSO DE DESLOCAMENTO"/>
        <s v="INDENIZAÇÕES-REEMBOLSO DE DESLOCAMENTO-EA"/>
        <s v="DIÁRIAS PARA MAGISTRADOS-FOLHA"/>
        <s v="DIÁRIAS PARA MAGISTRADOS E SERVIDORES-AVULSA"/>
        <s v="INDENIZAÇÕES-OFICIAIS DE JUSTIÇA"/>
        <s v="INDENIZAÇÕES-OFICIAIS DE JUSTIÇA-EA"/>
        <s v="INDENIZAÇÕES-COMUNICAÇÃO MÓVEL"/>
        <s v="INDENIZAÇÕES-COMUNICAÇÃO MÓVEL-EA"/>
        <s v="OUTRAS RESTITUIÇÕES"/>
        <s v="OUTRAS RESTITUIÇÕES-NÃO CONTRATO"/>
        <s v="OUTRAS RESTITUIÇÕES-EA"/>
        <s v="AUX.FARMÁCIA-ATIVO-RESTITUIÇÕES"/>
        <s v="RESERVA TÉCNICA SOF"/>
        <s v="AUXILIARES-ARQUIVISTAS E ARMAZENISTAS"/>
        <s v="AUXILIARES-ARQUIVISTAS E ARMAZENISTAS-EA"/>
        <s v="DIGITALIZAÇÃO DE DOCUMENTOS JUDICIAIS"/>
        <s v="MANUTENÇÃO ESTAÇÕES DE TRABALHO SIABI (CMAC)"/>
        <s v="MANUTENÇÃO-SCANNER"/>
        <s v="CONFECÇÃO E INSTALAÇÃO DE ADESIVOS EM PAINÉIS-PCA 178.1"/>
        <s v="ADESIVO PARA O PAINEL LINHA DO TEMPO"/>
        <s v="CERTIFICADOS DIGITAIS"/>
        <s v="HONORÁRIOS PERICIAIS"/>
        <s v="HONORÁRIOS PERICIAIS-EA"/>
        <s v="HONORÁRIOS PERICIAIS-PATRONAL"/>
        <s v="E.JUD/DIÁRIAS"/>
        <s v="E.JUD/MANUTENÇÃO ESTAÇÕES DE TRABALHO SIABI (BIBLIOTECA)"/>
        <s v="E.JUD/PASSAGENS AÉREAS"/>
        <s v="E.JUD/PASSAGENS AÉREAS-INTERNACIONAIS"/>
        <s v="E.JUD/PASSAGENS AÉREAS-EA"/>
        <s v="E.JUD-BIBLIOTECA"/>
        <s v="E.JUD-CONTRATAÇÕES DIVERSAS DE PRODUTOS E SERVIÇOS"/>
        <s v="CAPACITAÇÃO-TIC/CURSOS DA SECRETARIA DE INFORMÁTICA_x000a_"/>
        <s v="CAPACITAÇÃO-TIC-PLATAFORMA ALURA"/>
        <s v="CAPACITAÇÃO-TIC-PLATAFORMA UDEMY"/>
        <s v="EJUD/PESQUISA E PUBLICAÇÕES"/>
        <s v="FM/PAGAMENTO DE DOCENTES (PF E PJ), CURSOS EXTERNOS E COFFEE BREAKS"/>
        <s v="RH/PAGAMENTO DE DOCENTES (PF E PJ), CURSOS EXTERNOS E COFFEE BREAKS"/>
        <s v="EJUD-LICENÇAS CANVAS ADOBE DOODLY"/>
        <s v="MANUTENÇÃO-REFORMAS DIVERSAS"/>
        <s v="MANUTENÇÃO-REFORMAS DIVERSAS - PCA 8.7"/>
        <s v="MANUTENÇÃO-REFORMAS DIVERSAS - CO.LABORA 15 - PCA 8.8 "/>
        <s v="MANUTENÇÃO-REFORMAS DIVERSAS - ADEQUAÇÃO DE ACESSIBILIDADE - PCA 8.10"/>
        <s v="MANUTENÇÃO-REFORMAS DIVERSAS - LOCAÇÃO DE CONTANIER HABITÁVEL - PCA 8.11"/>
        <s v="MANUTENÇÃO-REFORMAS DIVERSAS-EA"/>
        <s v="MANUTENÇÃO-REFORMA-FT-PIRACICABA"/>
        <s v="AQUISIÇÃO-REFORMAS DIVERSAS"/>
        <s v="AQUISIÇÃO-PROJETO ESCOLA JUDICIAL"/>
        <s v="AQUISIÇÃO-PROJETO-CONSTRUÇÃO-FT JABOTICABAL"/>
        <s v="AQUISIÇÃO-MOBILIÁRIO-PRESIDÊNCIA"/>
        <s v="MANUTENÇÃO DE VIDROS DA FACHADA DO FT CAMPINAS"/>
        <s v="MANUTENÇÃO DE VIDROS DA FACHADA DO FT CAMPINAS - PCA 13.1"/>
        <s v="AQUISIÇÃO-PLATAFORMA ELEVATORIA VT MOCOCA"/>
        <s v="PLATAFORMA ELEVATORIA-MANUTENÇÃO-MOCOCA"/>
        <s v="RENOVAÇÃO LICENÇA DE USO CPO e FDE"/>
        <s v="PLACAS, LETREIROS E BRASÕES"/>
        <s v="AQUISIÇÃO-MICRO USINA FOTOVOLTAICA"/>
        <s v="AR CONDICIONADO-MANUTENÇÃO-FT CAMPINAS"/>
        <s v="AR CONDICIONADO-MANUTENÇÃO-SÃO CARLOS"/>
        <s v="AR CONDICIONADO MANUTENÇÃO - PRES. PRUDENTE E RIB.PRETO"/>
        <s v="AR CONDICIONADO-MANUTENÇÃO-PRES.PRUDENTE"/>
        <s v="AR CONDICIONADO-MANUTENÇÃO-RIBEIRÃO PRETO"/>
        <s v="AR CONDICIONADO-MANUTENÇÃO-SÃO JOSÉ DO RIO PRETO"/>
        <s v="AR CONDICIONADO-MANUTENÇÃO-SÃO JOSÉ DOS CAMPOS"/>
        <s v="AR CONDICIONADO-MANUTENÇÃO-TAUBATÉ"/>
        <s v="CENTRAL TELEFÔNICA-MANUTENÇÃO-FÓRUNS E VARAS"/>
        <s v="CONDOMÍNIOS-PJ"/>
        <s v="CONDOMÍNIOS-PJ-EA"/>
        <s v="CONDOMÍNIOS-PF"/>
        <s v="ELEVADORES-MANUTENÇÃO-FT ARARAQUARA"/>
        <s v="ELEVADORES-MANUTENÇÃO-VT BEBEDOURO"/>
        <s v="ELEVADORES-MANUTENÇÃO-VT STA.CRUZ RIO PARDO"/>
        <s v="ELEVADORES-MANUTENÇÃO-BIRIGUI"/>
        <s v="ELEVADORES-MANUTENÇÃO-VT CAJURU"/>
        <s v="ELEVADORES-MANUTENÇÃO-CAMPO LIMPO PAULISTA"/>
        <s v="ELEVADORES-MANUTENÇÃO-VT CARAGUATATUBA"/>
        <s v="ELEVADORES-MANUTENÇÃO-VT CARAGUATATUBA-EA"/>
        <s v="ELEVADORES-MANUTENÇÃO-CATANDUVA"/>
        <s v="ELEVADORES E PLATAFORMA-MANUTENÇÃO-CATANDUVA"/>
        <s v="ELEVADORES-MANUTENÇÃO-FT RIBEIRÃO PRETO"/>
        <s v="ELEVADORES-MANUTENÇÃO-GARÇA"/>
        <s v="ELEVADORES-MANUTENÇÃO-FT JUNDIAÍ"/>
        <s v="ELEVADORES-MANUTENÇÃO-VT SERTÃOZINHO"/>
        <s v="ELEVADORES-MANUTENÇÃO-FT CAMPINAS"/>
        <s v="ELEVADORES-MANUTENÇÃO-VT FERNANDÓPOLIS"/>
        <s v="ELEVADORES-MANUTENÇÃO-VT CRAVINHOS"/>
        <s v="ELEVADORES-MANUTENÇÃO-ITANHAÉM"/>
        <s v="ELEVADORES-MANUTENÇÃO-ITAPEVA"/>
        <s v="ELEVADORES-MANUTENÇÃO-JACAREÍ"/>
        <s v="ELEVADORES-MANUTENÇÃO-VT JAÚ"/>
        <s v="ELEVADORES-MANUTENÇÃO-VT LENÇÓIS PAULISTA"/>
        <s v="ELEVADORES-MANUTENÇÃO-FT LIMEIRA"/>
        <s v="ELEVADORES-MANUTENÇÃO-MARÍLIA"/>
        <s v="ELEVADORES-MANUTENÇÃO-VT OURINHOS"/>
        <s v="ELEVADORES-MANUTENÇÃO-VT PENÁPOLIS"/>
        <s v="ELEVADORES-MANUTENÇÃO-FT PIRACICABA"/>
        <s v="ELEVADORES-MANUTENÇÃO-PRES.PRUDENTE"/>
        <s v="ELEVADORES-MANUTENÇÃO-SOROCABA"/>
        <s v="ELEVADORES-MANUTENÇÃO-VT SANTA BÁRBARA D'OESTE"/>
        <s v="ELEVADORES-MANUTENÇÃO-VT REGISTRO"/>
        <s v="ELEVADORES-MANUTENÇÃO-VT SALTO"/>
        <s v="ELEVADORES-MANUTENÇÃO-FT SÃO CARLOS"/>
        <s v="ELEVADORES-MANUTENÇÃO-VT SÃO JOSÉ DO RIO PRETO E FT BAURU"/>
        <s v="ELEVADORES-MANUTENÇÃO-VT SÃO JOSÉ DO RIO PRETO"/>
        <s v="ELEVADORES-MANUTENÇÃO-FT BAURU"/>
        <s v="ELEVADORES-MANUTENÇÃO-VT SÃO SEBASTIÃO"/>
        <s v="ELEVADORES-MANUTENÇÃO-VT APARECIDA"/>
        <s v="ELEVADORES-MANUTENÇÃO-VT TAUBATÉ"/>
        <s v="ELEVADORES-MANUTENÇÃO-SÃO JOSÉ DOS CAMPOS"/>
        <s v="ELEVADORES-MANUTENÇÃO-ATIBAIA"/>
        <s v="ELEVADORES-MANUTENÇÃO-HORTOLÂNDIA"/>
        <s v="ELEVADORES-MANUTENÇÃO-AMPARO"/>
        <s v="EMPRESA DE CONTABILIDADE"/>
        <s v="GRUPOS MOTORES E GERADORES-MANUTENÇÃO-FT CAMPINAS"/>
        <s v="REEMBOLSO IPTU-PF"/>
        <s v="REEMBOLSO IPTU-PF-EA"/>
        <s v="REEMBOLSO IPTU-PJ"/>
        <s v="REEMBOLSO IPTU-PJ-EA"/>
        <s v="PLATAFORMA ELEVATÓRIA-MANUTENÇÃO-ORLÂNDIA"/>
        <s v="LOCAÇÕES-PESSOA FÍSICA"/>
        <s v="LOCAÇÕES-PESSOA JURÍDICA"/>
        <s v="TAXAS MUNICIPAIS"/>
        <s v="TAXAS MUNICIPAIS-EA"/>
        <s v="EMPRESA ESPECIALIZADA EM AVALIAÇÃO DE IMÓVEIS"/>
        <s v="CORREIOS-SERCA/MALOTE"/>
        <s v="CORREIOS-SERCA/MALOTE-EA"/>
        <s v="CORREIOS-SEED ESPECIAL"/>
        <s v="AUXILIARES-TELEFONISTAS"/>
        <s v="AUXILIARES-TELEFONISTAS-EA"/>
        <s v="AUXILIARES-JARDINEIROS"/>
        <s v="AUXILIARES-JARDINEIROS-EA"/>
        <s v="AUXILIARES-ELETRICISTAS-OF.MANUTENÇÃO-MONTADORES-ENGENHEIRO-ENCARREGADO"/>
        <s v="AUXILIARES-ELETRICISTAS-OF.MANUTENÇÃO-MONTADORES-ENGENHEIRO-ENCARREGADO-EA"/>
        <s v="AUXILIARES-EXPEDIÇÃO"/>
        <s v="AUXILIARES-EXPEDIÇÃO-EA"/>
        <s v="AUXILIARES-MANUTENÇÃO AR CONDICIONADO"/>
        <s v="AUXILIARES-LIMPEZA"/>
        <s v="AR CONDICIONADO-MANUTENÇÃO-SEDE ADMINISTRATIVO"/>
        <s v="AR CONDICIONADO-MANUTENÇÃO-SEDE ADMINISTRATIVO-EA"/>
        <s v="AR CONDICIONADO-MANUTENÇÃO-TÉRREO SEDE ADMINISTRATIVA"/>
        <s v="CENTRAL TELEFÔNICA-MANUTENÇÃO-SEDE ADMINISTRATIVA"/>
        <s v="CENTRAL TELEFÔNICA-MANUTENÇÃO-UNIDADES DO TRT"/>
        <s v="CENTRAL TELEFÔNICA-MANUTENÇÃO-SEDE JUDICIAL"/>
        <s v="DESINSETIZAÇÃO E DESRATIZAÇÃO"/>
        <s v="ELEVADORES-MANUTENÇÃO-EDIFÍCIO SEDE-JUDICIÁRIA"/>
        <s v="ELEVADORES-MANUTENÇÃO-SEDE ADMINISTRATIVA E ANEXO BARÃO"/>
        <s v="GRUPOS MOTORES E GERADORES-MANUTENÇÃO-SEDE JUDICIAL"/>
        <s v="JARDINAGEM E PAISAGISMO"/>
        <s v="LIMPEZA CAIXA D´ÁGUA E CALHAS"/>
        <s v="LIMPEZA DE FACHADAS ENVIDRAÇADAS"/>
        <s v="MANUTENÇÃO-LIMPEZA FOSSO"/>
        <s v="REPARO TUBULAÇÃO DE ESGOTO - PCA 49.1"/>
        <s v="MANUTENÇÃO-LIMPEZA FOSSO-CONTINUADA"/>
        <s v="REPROGRAFIA E DIGITALIZAÇÃO DE PROCESSOS"/>
        <s v="TELEFONIA-SERV.TELEF.FIXA-TELEFÔNICA"/>
        <s v="TELEFONIA-SERV.TELEF.FIXA-TELEFÔNICA-EA"/>
        <s v="TELEFONIA-SERV.TELEF.FIXA-ALGAR"/>
        <s v="LAVANDERIA-TOGAS"/>
        <s v="MANUTENÇÕES DIVERSAS DE PEQUENO VALOR"/>
        <s v="MAQUINAS PLOTTER"/>
        <s v="COMPONENTES PARA AR CONDICIONADO"/>
        <s v="MANUTENÇÃO-SERVIÇO DE DESENTUPIMENTO"/>
        <s v="MATERIAIS ELÉTRICOS E TELEFONIA"/>
        <s v="MATERIAIS ELÉTRICOS E TELEFONIA PCA 41.1"/>
        <s v="PAINÉIS E DIVISÓRIAS-AQUISIÇÃO E INSTALAÇÃO"/>
        <s v="PLACAS DE SINALIZAÇÃO E IDENTIFICAÇÃO"/>
        <s v="FERRAMENTAS,MÁQUINAS,MAT. PROTEÇÃO E AFINS"/>
        <s v="MANUTENÇÃO-AR CONDICIONADO"/>
        <s v="MANUTENÇÃO-AR CONDICIONADO-EA"/>
        <s v="MANUTENÇÃO-AR CONDICIONADO-PMOC"/>
        <s v="PERSIANAS"/>
        <s v="PERSIANAS - PCA 45.1"/>
        <s v="JARDINAGEM"/>
        <s v="MATERIAIS HIDRÁULICOS"/>
        <s v="MANUTENÇÃO DE TRANSFORMADORES"/>
        <s v="MANUTENÇÃO-TRANSFORMADORES E SPDA"/>
        <s v="REFORMA DO QUADRO DE FORÇA-SEDE JUDICIÁRIA"/>
        <s v="MANUTENÇÕES PREDIAIS DIVERSAS"/>
        <s v="MANUTENÇÕES PREDIAIS DIVERSAS-PCA 40.1"/>
        <s v="VÁLVULAS DE CONTROLE E CONTROLES REMOTOS-PCA 40.2"/>
        <s v="TABLADOS SEDE JUDICIAL E FT CAMPINAS-PCA 40.9"/>
        <s v="MANUTENÇÃO BOMBAS HIDRÁULICAS-PCA 40.3"/>
        <s v="MANUTENÇÃO BOMBAS SUBMERSÍVEIS-PCA 40.5"/>
        <s v="LAUDO-INSALUBRIDADE"/>
        <s v="MODERNIZAÇÃO AR CONDICIONADO-FT RIBEIRÃO PRETO"/>
        <s v="MODERNIZAÇÃO AR CONDICIONADO-FT RIBEIRÃO PRETO-PCA 80.1"/>
        <s v="MODERNIZAÇÃO AR CONDICIONADO-FT S.J.CAMPOS"/>
        <s v="MODERNIZAÇÃO AR CONDICIONADO-FT S.J.CAMPOS-PCA 78.1"/>
        <s v="AQUISIÇÃO-APARELHOS DE AR CONDICIONADO"/>
        <s v="AQUISIÇÃO-MOBILIARIOS"/>
        <s v="AQUISIÇÃO-MODERNIZAÇÃO AR CONDICIONADO-FT RIBEIRÃO PRETO"/>
        <s v="AQUISIÇÃO-MODERNIZAÇÃO AR CONDICIONADO-FT S.J.CAMPOS"/>
        <s v="AQUISIÇÃO-TRANSFORMADOR-FT CAMPINAS"/>
        <s v="AQUISIÇÃO-BOMBAS CENTRÍFUGAS EDIFÍCIO SEDE-PCA 37.1"/>
        <s v="AQUISIÇÃO-SERPENTINAS CHILLER SEDE JUDICIAL"/>
        <s v="ANALISADOR DE ENERGIA"/>
        <s v="AQUISIÇÃO-FERRAMENTAS,MÁQUINAS,MAT. PROTEÇÃO E AFINS"/>
        <s v="AQUISIÇÃO-GEOFONE-DIGITAL"/>
        <s v="AUXILIARES-SAÚDE BUCAL"/>
        <s v="AUXILIARES-SAÚDE BUCAL-EA"/>
        <s v="COLETA DE RESÍDUOS SÓLIDOS"/>
        <s v="COLETA DE RESÍDUOS SÓLIDOS-EA"/>
        <s v="MATERIAIS ODONTOLÓGICOS"/>
        <s v="MATERIAIS ODONTOLÓGICOS-ATIVIDADES"/>
        <s v="MATERIAIS IMPRESSOS-SAÚDE"/>
        <s v="ELABORAÇÃO DOS PERFIS PROFISSIOGRÁFICOS PREVIDENCIÁRIOS "/>
        <s v="ELABORAÇÃO DOS PERFIS PROFISSIOGRÁFICOS PREVIDENCIÁRIOS"/>
        <s v="PROGRAMA DE PREPARAÇÃO PARA APOSENTADORIA-SERVIDORES"/>
        <s v="PROGRAMA DE PREPARAÇÃO PARA APOSENTADORIA-MAGISTRADOS"/>
        <s v="SEMANA DO SERVIDOR"/>
        <s v="CAMPANHAS E AÇÕES DE SAÚDE"/>
        <s v="MATERIAIS AMBULATORIAIS"/>
        <s v="VACINAS"/>
        <s v="VACINAS-REEMBOLSO"/>
        <s v="VACINAS-REEMBOLSO-EA"/>
        <s v="VACINAS-REEMBOLSO-HERPES"/>
        <s v="VACINAS-REEMBOLSO-HERPES-ATIVOS"/>
        <s v="VACINAS-REEMBOLSO-HERPES-INATIVOS"/>
        <s v="VACINAS-REEMBOLSO-DENGUE-ATIVOS"/>
        <s v="VACINAS-REEMBOLSO-DENGUE-INATIVOS"/>
        <s v="PPRA - LTCAT"/>
        <s v="BATERIAS PARA DESFIBRILADOR"/>
        <s v="AQUISIÇÃO-MONITORES 32&quot;"/>
        <s v="MANUTENÇÃO DE EQUIPAMENTOS ODONTOLÓGICOS - APRECIAÇÃO"/>
        <s v="MANUTENÇÃO DE EQUIPAMENTOS ODONTOLÓGICOS"/>
        <s v="COMUNICAÇÃO DE DADOS (MODENS 4G)"/>
        <s v="COMUNICAÇÃO DE DADOS (MODENS 4G)-EA"/>
        <s v="REDE JT"/>
        <s v="REDE JT SALDO POP2024"/>
        <s v="TAPE LIBRARY-CARTUCHOS-ATA 19/2023-TRT9"/>
        <s v="AQUISIÇÃO-TAPE LIBRARY-DRIVES E SLOATS-ATA 23/2023-TRT9"/>
        <s v="REDE SD-WAN"/>
        <s v="REDE SD-WAN-PROJETO E INSTALAÇÃO"/>
        <s v="SWITCHES CORE. REDUNDÂNCIA DE REDE WAN E SOLUÇÃO DE SD-WAN"/>
        <s v="INTERLIGAÇÃO REDE DE DADOS SEDE ADM E ANEXO"/>
        <s v="TREINAMENTO SEGURANÇA DA INFORMAÇÃO"/>
        <s v="SALA-COFRE SUPORTE E MANUTENÇÃO"/>
        <s v="SUPORTE AO BANCO DE DADOS POSTGRESQL"/>
        <s v="SUPORTE AO BANCO DE DADOS POSTGRESQL-EA"/>
        <s v="ATUALIZAÇÃO DE LICENÇA DE SOFTWARES-ORACLE"/>
        <s v="MANUTENÇÃO-SOFTWARE-ASSYST ENTERPRISE"/>
        <s v="SOLUÇÃO DE VIRTUALIZAÇÃO (oVIRT/MANAGEIQ)"/>
        <s v="REESTRUTURAÇÃO CABEAMENTOS DE FIBRA ÓPTICAS"/>
        <s v="SISTEMA DE ENERGIA SECUNDÁRIA UPS NO-BREAK PARA DATA CENTER"/>
        <s v="SUPORTE PARA OS SOFTWARES DE INFRAESTRUTURA DO PJE"/>
        <s v="SOLUÇÃO DE VIDEOCONFERÊNCIA PADRÃO DA JT - LICENÇAS ZOOM"/>
        <s v="SOLUÇÃO DE VIDEOCONFERÊNCIA PADRÃO DA JT - LICENÇAS ZOOM-EA"/>
        <s v="LOCAÇÃO NO-BREAKS"/>
        <s v="COMUNICAÇÃO DE DADOS (BACKBONE INTERNET)"/>
        <s v="COMUNICAÇÃO DE DADOS (BACKBONE INTERNET)-EA"/>
        <s v="LICENÇA ADOBE OCR"/>
        <s v="SOLUÇÕES CORPORATIVA E INTEGRADA EM NUVEM DE ARMANEZAMENTO (GOOGLE WORKSPACE)"/>
        <s v="SOLUÇÕES CORPORATIVA E INTEGRADA EM NUVEM (GOOGLE WORKSPACE)"/>
        <s v="SOLUÇÕES CORPORATIVA E INTEGRADA EM NUVEM DE ARMANEZAMENTO (GOOGLE WORKSPACE)-EA"/>
        <s v="SUPORTE E GARANTIA-REDE GPON"/>
        <s v="LOCAÇÃO FIBRA ÓPTICA APAGADA"/>
        <s v="AUXILIARES-SUPORTE PRESENCIAL TI"/>
        <s v="SUPORTE SOFTWARES OPEN SOURCE"/>
        <s v="IVANTI ENDPOINT MANAGER-SUPORTE TÉCNICO"/>
        <s v="IVANTI ENDPOINT MANAGER-MANUTENÇÃO E ATUALIZAÇÃO ANUAL"/>
        <s v="SUPORTE E ATUALIZAÇÃO DE LICENÇAS DA SOLUÇÃO TENABLE"/>
        <s v="AQUISIÇÃO-IMPRESSORAS/OUTSOURCING DE IMPRESSÃO"/>
        <s v="AQUISIÇÃO-EQUIPAMENTOS SERVIDORES"/>
        <s v="AQUISIÇÃO-LICENÇAS WINDOWS SERVER"/>
        <s v="AQUISIÇÃO-MICROCOMPUTADORES ÁREAS TÉCNICAS"/>
        <s v="AQUISIÇÃO DE EQUIPAMENTO DE ARMAZENAMENTO DE DADOS EM BLOCO ALL-FLASH"/>
        <s v="TREINAMENTO STORAGE"/>
        <s v="IMPRESSORA-CARTÃO E CRACHÁ"/>
        <s v="SUPORTE PARA SOLUÇÃO DE VIRTUALIZAÇÃO PARA INFRAESTRUTURA DE TIC"/>
        <s v="LICENÇAS OFFICE"/>
        <s v="SOLUÇÃO DE SEGURANÇA ENDPOINT (ANTIVÍRUS)"/>
        <s v="SUPORTE E ATUALIZAÇÃO DE SOFTWARE GO-GLOBAL"/>
        <s v="LICENÇAS DO SOFTWARE BACULA (BACKUP DE DADOS)"/>
        <s v="SEGURANÇA DA INFORMAÇÃO (PDRAP)"/>
        <s v="PAM-SENHA SEGURA (PDRAP)"/>
        <s v="PAM-SENHA SEGURA (PDRAP)-EA"/>
        <s v="PAM-SENHA SEGURA (PDRAP)-GARANTIAS"/>
        <s v="AUXILIARES-ATENDIMENTO NO SUPORTE AO SISTEMA PJE - REMANEJADO"/>
        <s v="AUXILIARES-ATENDIMENTO NO SUPORTE AO SISTEMA PJE"/>
        <s v="SOLUÇÃO DE COMUNICAÇÃO COM PLATAFORMAS (WHATSAPP)"/>
        <s v="SUPORTE PARA FIREWALL NEXT GENERATION"/>
        <s v="MONITORAMENTO ATAQUES CIBERNÉTICOS XDR"/>
        <s v="LICENÇAS CANVAS ADOBE DOODLY"/>
        <s v="SOLUÇÃO DE REDE SEM FIO PARA AS SEDES JUDICIAL E ADM"/>
        <s v="SERVIÇOS DE COMPUTAÇÃO EM NUVEM E BACKUP EM NUVEM"/>
        <s v="CERTIFICADOS DIGITAIS SSL DO TIPO A1"/>
        <s v="INSUMOS DE REDE ÓPTICA E METÁLICA - GPON"/>
        <s v="MIGRAÇÃO AD SUPORTE MICROSOFT"/>
        <s v="MANUTENÇÕES DIVERSAS EM VARAS DO TRABALHO"/>
        <s v="ASSINATURAS-SITE DO BANCO DE PREÇOS"/>
        <s v="AQUISIÇÃO-CADEIRA DE RODAS"/>
        <s v="JORNADA DO PREGÃO ELETRÔNICO - PCA 5.3"/>
        <s v="ASSINATURA SITE E CONSULTORIA ZÊNITE"/>
        <s v="TRABALHO SEGURO"/>
        <s v="COMBATE AO TRABALHO INFANTIL"/>
        <s v="PROGRAMA DE EQUIDADE"/>
        <s v="CAPACITAÇÃO"/>
        <s v="GECC ENFAM"/>
        <s v="PRECATÓRIO"/>
        <s v="REQUISIÇÕES DE PEQUENO VALOR"/>
      </sharedItems>
    </cacheField>
    <cacheField name="PROPOSTA  INICIAL LOA" numFmtId="4">
      <sharedItems containsString="0" containsBlank="1" containsNumber="1" containsInteger="1" minValue="0" maxValue="958695289"/>
    </cacheField>
    <cacheField name="REMANEJAMENTO" numFmtId="4">
      <sharedItems containsString="0" containsBlank="1" containsNumber="1" minValue="-19678609.219999999" maxValue="232193415.44999999"/>
    </cacheField>
    <cacheField name="PROGRAMAÇÃO ATUALIZADA (A)" numFmtId="4">
      <sharedItems containsSemiMixedTypes="0" containsString="0" containsNumber="1" minValue="0" maxValue="1190888704.45"/>
    </cacheField>
    <cacheField name="DESPESA PRÉ EMPENHADA (B)" numFmtId="4">
      <sharedItems containsString="0" containsBlank="1" containsNumber="1" minValue="0" maxValue="4.01"/>
    </cacheField>
    <cacheField name="DESPESA  PREVISTA" numFmtId="4">
      <sharedItems containsSemiMixedTypes="0" containsString="0" containsNumber="1" minValue="0" maxValue="1190888704.4499998"/>
    </cacheField>
    <cacheField name="PROJEÇÃO  ATUAL" numFmtId="4">
      <sharedItems containsString="0" containsBlank="1" containsNumber="1" minValue="0" maxValue="1190888704.4499998"/>
    </cacheField>
    <cacheField name="EXECUÇÃO X PROJEÇÃO" numFmtId="4">
      <sharedItems containsSemiMixedTypes="0" containsString="0" containsNumber="1" minValue="0" maxValue="117337090.04000001"/>
    </cacheField>
    <cacheField name="TIPO" numFmtId="4">
      <sharedItems containsBlank="1"/>
    </cacheField>
    <cacheField name="EMPENHADO (CONTRATO)" numFmtId="0">
      <sharedItems containsString="0" containsBlank="1" containsNumber="1" minValue="0" maxValue="1190888704.4499998"/>
    </cacheField>
    <cacheField name="DESPESA ADEQUADA (C)" numFmtId="4">
      <sharedItems containsString="0" containsBlank="1" containsNumber="1" containsInteger="1" minValue="0" maxValue="0"/>
    </cacheField>
    <cacheField name="EMPENHADO (NÃO CONTRATO)" numFmtId="4">
      <sharedItems containsString="0" containsBlank="1" containsNumber="1" minValue="0" maxValue="26451469.530000001"/>
    </cacheField>
    <cacheField name="TOTAL EXECUTADO" numFmtId="4">
      <sharedItems containsSemiMixedTypes="0" containsString="0" containsNumber="1" minValue="0" maxValue="1190888704.4499998"/>
    </cacheField>
    <cacheField name="DESPESA A EXECUTAR" numFmtId="4">
      <sharedItems containsSemiMixedTypes="0" containsString="0" containsNumber="1" minValue="-2.9802322387695313E-8" maxValue="117337090.04000001"/>
    </cacheField>
    <cacheField name="DESPESA REALIZADA (H)" numFmtId="4">
      <sharedItems containsSemiMixedTypes="0" containsString="0" containsNumber="1" minValue="0" maxValue="1187159180.4199998"/>
    </cacheField>
    <cacheField name="DESPESA EMPENHADA (D)" numFmtId="0">
      <sharedItems containsString="0" containsBlank="1" containsNumber="1" minValue="0" maxValue="1190888704.4499998"/>
    </cacheField>
    <cacheField name="SALDO ORÇAMENTÁRIO (E) = A-B-C-D" numFmtId="0">
      <sharedItems containsString="0" containsBlank="1" containsNumber="1" minValue="-1.6370904631912708E-11" maxValue="117337090.04000001"/>
    </cacheField>
    <cacheField name="PROGAMAÇÃO A REALIZAR (F)" numFmtId="0">
      <sharedItems containsString="0" containsBlank="1" containsNumber="1" minValue="-1.6370904631912708E-11" maxValue="117337090.04000001"/>
    </cacheField>
    <cacheField name="SALDO DISPONÍVEL (G) = E-F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2">
  <r>
    <s v="SG.PRESIDÊNCIA"/>
    <s v="SEG.TRANSPORTE"/>
    <s v="ATIVIDADES"/>
    <x v="0"/>
    <x v="0"/>
    <s v="3-CUSTEIO"/>
    <s v="GLOBAL"/>
    <s v="SIM"/>
    <s v="SIM"/>
    <x v="0"/>
    <n v="50000"/>
    <n v="-13884.440000000002"/>
    <n v="36115.56"/>
    <m/>
    <n v="36115.56"/>
    <n v="36115.56"/>
    <n v="0"/>
    <s v="R"/>
    <n v="36115.56"/>
    <n v="0"/>
    <n v="0"/>
    <n v="36115.56"/>
    <n v="0"/>
    <n v="36115.56"/>
    <n v="36115.56"/>
    <n v="0"/>
    <n v="0"/>
    <n v="0"/>
  </r>
  <r>
    <s v="SG.PRESIDÊNCIA"/>
    <s v="SEG.TRANSPORTE"/>
    <s v="ATIVIDADES"/>
    <x v="1"/>
    <x v="0"/>
    <s v="3-CUSTEIO"/>
    <s v="GLOBAL"/>
    <s v="SIM"/>
    <s v="SIM"/>
    <x v="1"/>
    <n v="89083"/>
    <n v="367286.37999999995"/>
    <n v="456369.37999999995"/>
    <m/>
    <n v="456369.38"/>
    <n v="456369.38"/>
    <n v="0"/>
    <s v="R"/>
    <n v="456369.38"/>
    <n v="0"/>
    <n v="0"/>
    <n v="456369.38"/>
    <n v="0"/>
    <n v="28194.6"/>
    <n v="456369.38"/>
    <n v="0"/>
    <n v="0"/>
    <n v="0"/>
  </r>
  <r>
    <s v="SG.PRESIDÊNCIA"/>
    <s v="SEG.TRANSPORTE"/>
    <s v="ATIVIDADES"/>
    <x v="0"/>
    <x v="0"/>
    <s v="3-CUSTEIO"/>
    <s v="ESTIMATIVO"/>
    <s v="SIM"/>
    <s v="SIM"/>
    <x v="2"/>
    <n v="481501"/>
    <n v="334964.33999999997"/>
    <n v="816465.34"/>
    <m/>
    <n v="816465.34"/>
    <n v="816465.34"/>
    <n v="0"/>
    <s v="R"/>
    <n v="816465.34"/>
    <n v="0"/>
    <n v="0"/>
    <n v="816465.34"/>
    <n v="0"/>
    <n v="811212.6399999999"/>
    <n v="816465.34"/>
    <n v="0"/>
    <n v="0"/>
    <n v="0"/>
  </r>
  <r>
    <s v="SG.PRESIDÊNCIA"/>
    <s v="SEG.TRANSPORTE"/>
    <s v="ATIVIDADES"/>
    <x v="1"/>
    <x v="0"/>
    <s v="3-CUSTEIO"/>
    <s v="GLOBAL"/>
    <s v="SIM"/>
    <s v="SIM"/>
    <x v="3"/>
    <n v="18849591"/>
    <n v="893774.79000000027"/>
    <n v="19743365.789999999"/>
    <m/>
    <n v="19743365.789999999"/>
    <n v="19743365.789999999"/>
    <n v="0"/>
    <s v="R"/>
    <n v="19743365.790000003"/>
    <n v="0"/>
    <n v="0"/>
    <n v="19743365.790000003"/>
    <n v="0"/>
    <n v="17971666.710000001"/>
    <n v="19743365.790000003"/>
    <n v="0"/>
    <n v="0"/>
    <n v="0"/>
  </r>
  <r>
    <s v="SG.PRESIDÊNCIA"/>
    <s v="SEG.TRANSPORTE"/>
    <s v="ATIVIDADES"/>
    <x v="1"/>
    <x v="0"/>
    <s v="3-CUSTEIO"/>
    <s v="ORDINÁRIO"/>
    <s v="NÃO"/>
    <s v="NÃO"/>
    <x v="4"/>
    <n v="0"/>
    <n v="946038.37999999989"/>
    <n v="946038.37999999989"/>
    <m/>
    <n v="946038.37999999989"/>
    <n v="946038.37999999989"/>
    <n v="0"/>
    <s v="R"/>
    <n v="0"/>
    <n v="0"/>
    <n v="946038.37999999989"/>
    <n v="946038.37999999989"/>
    <n v="0"/>
    <n v="946038.37999999989"/>
    <n v="946038.37999999989"/>
    <n v="0"/>
    <n v="0"/>
    <n v="0"/>
  </r>
  <r>
    <s v="SG.PRESIDÊNCIA"/>
    <s v="SEG.TRANSPORTE"/>
    <s v="ATIVIDADES"/>
    <x v="1"/>
    <x v="0"/>
    <s v="3-CUSTEIO"/>
    <s v="GLOBAL"/>
    <s v="SIM"/>
    <s v="SIM"/>
    <x v="5"/>
    <n v="625764"/>
    <n v="-60112.450000000004"/>
    <n v="565651.55000000005"/>
    <m/>
    <n v="565651.54999999981"/>
    <n v="565651.54999999981"/>
    <n v="0"/>
    <s v="R"/>
    <n v="565651.55000000005"/>
    <n v="0"/>
    <n v="0"/>
    <n v="565651.55000000005"/>
    <n v="0"/>
    <n v="483628.62999999995"/>
    <n v="565651.55000000005"/>
    <n v="0"/>
    <n v="0"/>
    <n v="0"/>
  </r>
  <r>
    <s v="SG.PRESIDÊNCIA"/>
    <s v="SEG.TRANSPORTE"/>
    <s v="ATIVIDADES"/>
    <x v="1"/>
    <x v="0"/>
    <s v="3-CUSTEIO"/>
    <s v="ORDINÁRIO"/>
    <s v="NÃO"/>
    <s v="NÃO"/>
    <x v="6"/>
    <n v="0"/>
    <n v="561.38"/>
    <n v="561.38"/>
    <m/>
    <n v="561.38"/>
    <n v="561.38"/>
    <n v="0"/>
    <s v="R"/>
    <n v="0"/>
    <n v="0"/>
    <n v="561.38"/>
    <n v="561.38"/>
    <n v="0"/>
    <n v="561.38"/>
    <n v="561.38"/>
    <n v="0"/>
    <n v="0"/>
    <n v="0"/>
  </r>
  <r>
    <s v="SG.PRESIDÊNCIA"/>
    <s v="SEG.TRANSPORTE"/>
    <s v="ATIVIDADES"/>
    <x v="1"/>
    <x v="0"/>
    <s v="3-CUSTEIO"/>
    <s v="GLOBAL"/>
    <s v="SIM"/>
    <s v="SIM"/>
    <x v="7"/>
    <n v="747960"/>
    <n v="99390.37"/>
    <n v="847350.37"/>
    <m/>
    <n v="847350.37000000011"/>
    <n v="847350.37000000011"/>
    <n v="0"/>
    <s v="R"/>
    <n v="847350.37000000011"/>
    <n v="0"/>
    <n v="0"/>
    <n v="847350.37000000011"/>
    <n v="0"/>
    <n v="774736.96000000008"/>
    <n v="847350.37000000011"/>
    <n v="0"/>
    <n v="0"/>
    <n v="0"/>
  </r>
  <r>
    <s v="SG.PRESIDÊNCIA"/>
    <s v="SEG.TRANSPORTE"/>
    <s v="ATIVIDADES"/>
    <x v="1"/>
    <x v="0"/>
    <s v="3-CUSTEIO"/>
    <s v="GLOBAL"/>
    <s v="NÃO"/>
    <s v="SIM"/>
    <x v="8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G.TRANSPORTE"/>
    <s v="ATIVIDADES"/>
    <x v="0"/>
    <x v="0"/>
    <s v="3-CUSTEIO"/>
    <s v="GLOBAL"/>
    <s v="SIM"/>
    <s v="SIM"/>
    <x v="9"/>
    <n v="5220212"/>
    <n v="5978432.7699999996"/>
    <n v="11198644.77"/>
    <m/>
    <n v="11198644.77"/>
    <n v="11198644.77"/>
    <n v="0"/>
    <s v="R"/>
    <n v="11198644.770000001"/>
    <n v="0"/>
    <n v="0"/>
    <n v="11198644.770000001"/>
    <n v="0"/>
    <n v="8494718.7799999993"/>
    <n v="11198644.770000001"/>
    <n v="0"/>
    <n v="0"/>
    <n v="0"/>
  </r>
  <r>
    <s v="SG.PRESIDÊNCIA"/>
    <s v="SEG.TRANSPORTE"/>
    <s v="ATIVIDADES"/>
    <x v="0"/>
    <x v="0"/>
    <s v="3-CUSTEIO"/>
    <s v="ORDINÁRIO"/>
    <s v="NÃO"/>
    <s v="NÃO"/>
    <x v="10"/>
    <n v="0"/>
    <n v="590685.49"/>
    <n v="590685.49"/>
    <m/>
    <n v="590685.49"/>
    <n v="590685.49"/>
    <n v="0"/>
    <s v="R"/>
    <m/>
    <n v="0"/>
    <n v="590685.49"/>
    <n v="590685.49"/>
    <n v="0"/>
    <n v="590685.49"/>
    <n v="590685.49"/>
    <n v="0"/>
    <n v="0"/>
    <n v="0"/>
  </r>
  <r>
    <s v="SG.PRESIDÊNCIA"/>
    <s v="SEG.TRANSPORTE"/>
    <s v="ATIVIDADES"/>
    <x v="0"/>
    <x v="0"/>
    <s v="3-CUSTEIO"/>
    <s v="ESTIMATIVO"/>
    <s v="SIM"/>
    <s v="SIM"/>
    <x v="11"/>
    <n v="877402"/>
    <n v="164960.99000000002"/>
    <n v="1042362.99"/>
    <m/>
    <n v="1042362.9900000002"/>
    <n v="1042362.9900000002"/>
    <n v="0"/>
    <s v="R"/>
    <n v="1042362.99"/>
    <n v="0"/>
    <n v="0"/>
    <n v="1042362.99"/>
    <n v="0"/>
    <n v="725712.97"/>
    <n v="1042362.99"/>
    <n v="0"/>
    <n v="0"/>
    <n v="0"/>
  </r>
  <r>
    <s v="SG.PRESIDÊNCIA"/>
    <s v="SEG.TRANSPORTE"/>
    <s v="ATIVIDADES"/>
    <x v="1"/>
    <x v="0"/>
    <s v="3-CUSTEIO"/>
    <s v="ORDINÁRIO"/>
    <s v="SIM"/>
    <s v="NÃO"/>
    <x v="12"/>
    <n v="80001"/>
    <n v="-7668"/>
    <n v="72333"/>
    <m/>
    <n v="72333"/>
    <n v="72333"/>
    <n v="0"/>
    <s v="R"/>
    <m/>
    <n v="0"/>
    <n v="72333"/>
    <n v="72333"/>
    <n v="0"/>
    <n v="33618.720000000001"/>
    <n v="72333"/>
    <n v="0"/>
    <n v="0"/>
    <n v="0"/>
  </r>
  <r>
    <s v="SG.PRESIDÊNCIA"/>
    <s v="SEG.TRANSPORTE"/>
    <s v="ATIVIDADES"/>
    <x v="1"/>
    <x v="0"/>
    <s v="3-CUSTEIO"/>
    <s v="ORDINÁRIO"/>
    <s v="NÃO"/>
    <s v="NÃO"/>
    <x v="13"/>
    <m/>
    <n v="200.38"/>
    <n v="200.38"/>
    <m/>
    <n v="200.38"/>
    <n v="200.38"/>
    <n v="0"/>
    <s v="R"/>
    <m/>
    <n v="0"/>
    <n v="200.38"/>
    <n v="200.38"/>
    <n v="0"/>
    <n v="200.38"/>
    <n v="200.38"/>
    <n v="0"/>
    <n v="0"/>
    <n v="0"/>
  </r>
  <r>
    <s v="SG.PRESIDÊNCIA"/>
    <s v="SEG.TRANSPORTE"/>
    <s v="ATIVIDADES"/>
    <x v="1"/>
    <x v="0"/>
    <s v="3-CUSTEIO"/>
    <s v="ORDINÁRIO"/>
    <s v="NÃO"/>
    <s v="NÃO"/>
    <x v="14"/>
    <m/>
    <n v="16985"/>
    <n v="16985"/>
    <m/>
    <n v="16985"/>
    <n v="16985"/>
    <n v="0"/>
    <s v="R"/>
    <m/>
    <n v="0"/>
    <n v="16985"/>
    <n v="16985"/>
    <n v="0"/>
    <n v="16985"/>
    <n v="16985"/>
    <n v="0"/>
    <n v="0"/>
    <n v="0"/>
  </r>
  <r>
    <s v="SG.PRESIDÊNCIA"/>
    <s v="SEG.TRANSPORTE"/>
    <s v="ATIVIDADES"/>
    <x v="0"/>
    <x v="0"/>
    <s v="3-CUSTEIO"/>
    <s v="ORDINÁRIO"/>
    <s v="SIM"/>
    <s v="NÃO"/>
    <x v="15"/>
    <n v="20000"/>
    <n v="-2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SIM"/>
    <s v="NÃO"/>
    <x v="16"/>
    <n v="66000"/>
    <n v="-64962"/>
    <n v="1038"/>
    <m/>
    <n v="1038"/>
    <n v="1038"/>
    <n v="0"/>
    <s v="R"/>
    <m/>
    <n v="0"/>
    <n v="1038"/>
    <n v="1038"/>
    <n v="0"/>
    <n v="1038"/>
    <n v="1038"/>
    <n v="0"/>
    <n v="0"/>
    <n v="0"/>
  </r>
  <r>
    <s v="SG.PRESIDÊNCIA"/>
    <s v="SEG.TRANSPORTE"/>
    <s v="ATIVIDADES"/>
    <x v="1"/>
    <x v="0"/>
    <s v="3-CUSTEIO"/>
    <s v="ORDINÁRIO"/>
    <s v="NÃO"/>
    <s v="NÃO"/>
    <x v="17"/>
    <m/>
    <n v="80006"/>
    <n v="80006"/>
    <m/>
    <n v="80006"/>
    <n v="80006"/>
    <n v="0"/>
    <s v="R"/>
    <m/>
    <n v="0"/>
    <n v="80006"/>
    <n v="80006"/>
    <n v="0"/>
    <n v="80006"/>
    <n v="80006"/>
    <n v="0"/>
    <n v="0"/>
    <n v="0"/>
  </r>
  <r>
    <s v="SG.PRESIDÊNCIA"/>
    <s v="SEG.TRANSPORTE"/>
    <s v="ATIVIDADES"/>
    <x v="1"/>
    <x v="0"/>
    <s v="4-INVESTIMENTO"/>
    <s v="ORDINÁRIO"/>
    <s v="NÃO"/>
    <s v="NÃO"/>
    <x v="18"/>
    <m/>
    <n v="29409.78"/>
    <n v="29409.78"/>
    <m/>
    <n v="29409.78"/>
    <n v="29409.78"/>
    <n v="0"/>
    <s v="R"/>
    <m/>
    <n v="0"/>
    <n v="29409.78"/>
    <n v="29409.78"/>
    <n v="0"/>
    <n v="29409.78"/>
    <n v="29409.78"/>
    <n v="0"/>
    <n v="0"/>
    <n v="0"/>
  </r>
  <r>
    <s v="SG.PRESIDÊNCIA"/>
    <s v="SEG.TRANSPORTE"/>
    <s v="ATIVIDADES"/>
    <x v="1"/>
    <x v="0"/>
    <s v="4-INVESTIMENTO"/>
    <s v="ORDINÁRIO"/>
    <s v="SIM"/>
    <s v="NÃO"/>
    <x v="19"/>
    <n v="500000"/>
    <n v="-50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NÃO"/>
    <s v="NÃO"/>
    <x v="20"/>
    <m/>
    <n v="3998"/>
    <n v="3998"/>
    <m/>
    <n v="3998"/>
    <n v="3998"/>
    <n v="0"/>
    <s v="R"/>
    <m/>
    <n v="0"/>
    <n v="3998"/>
    <n v="3998"/>
    <n v="0"/>
    <n v="3998"/>
    <n v="3998"/>
    <n v="0"/>
    <n v="0"/>
    <n v="0"/>
  </r>
  <r>
    <s v="SG.PRESIDÊNCIA"/>
    <s v="SEG.TRANSPORTE"/>
    <s v="ATIVIDADES"/>
    <x v="1"/>
    <x v="0"/>
    <s v="4-INVESTIMENTO"/>
    <s v="ORDINÁRIO"/>
    <s v="NÃO"/>
    <s v="NÃO"/>
    <x v="21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4-INVESTIMENTO"/>
    <s v="ORDINÁRIO"/>
    <s v="NÃO"/>
    <s v="NÃO"/>
    <x v="22"/>
    <m/>
    <n v="-2.3646862246096134E-11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SIM"/>
    <s v="NÃO"/>
    <x v="23"/>
    <n v="12000"/>
    <n v="-8992"/>
    <n v="3008"/>
    <m/>
    <n v="3008"/>
    <n v="3008"/>
    <n v="0"/>
    <s v="R"/>
    <m/>
    <n v="0"/>
    <n v="3008"/>
    <n v="3008"/>
    <n v="0"/>
    <n v="3008"/>
    <n v="3008"/>
    <n v="0"/>
    <n v="0"/>
    <n v="0"/>
  </r>
  <r>
    <s v="SG.PRESIDÊNCIA"/>
    <s v="SEG.TRANSPORTE"/>
    <s v="ATIVIDADES"/>
    <x v="1"/>
    <x v="0"/>
    <s v="3-CUSTEIO"/>
    <s v="ORDINÁRIO"/>
    <s v="NÃO"/>
    <s v="NÃO"/>
    <x v="24"/>
    <m/>
    <n v="7150"/>
    <n v="7150"/>
    <m/>
    <n v="7150"/>
    <n v="7150"/>
    <n v="0"/>
    <s v="R"/>
    <m/>
    <n v="0"/>
    <n v="7150"/>
    <n v="7150"/>
    <n v="0"/>
    <n v="7150"/>
    <n v="7150"/>
    <n v="0"/>
    <n v="0"/>
    <n v="0"/>
  </r>
  <r>
    <s v="SG.PRESIDÊNCIA"/>
    <s v="SEG.TRANSPORTE"/>
    <s v="ATIVIDADES"/>
    <x v="1"/>
    <x v="0"/>
    <s v="3-CUSTEIO"/>
    <s v="ORDINÁRIO"/>
    <s v="SIM"/>
    <s v="NÃO"/>
    <x v="25"/>
    <n v="2000"/>
    <n v="-2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4-INVESTIMENTO"/>
    <s v="ORDINÁRIO"/>
    <s v="SIM"/>
    <s v="NÃO"/>
    <x v="26"/>
    <n v="200000"/>
    <n v="-20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NÃO"/>
    <s v="NÃO"/>
    <x v="27"/>
    <m/>
    <n v="26875"/>
    <n v="26875"/>
    <m/>
    <n v="26875"/>
    <n v="26875"/>
    <n v="0"/>
    <s v="R"/>
    <m/>
    <n v="0"/>
    <n v="26875"/>
    <n v="26875"/>
    <n v="0"/>
    <n v="0"/>
    <n v="26875"/>
    <n v="0"/>
    <n v="0"/>
    <n v="0"/>
  </r>
  <r>
    <s v="SG.PRESIDÊNCIA"/>
    <s v="SEG.TRANSPORTE"/>
    <s v="ATIVIDADES"/>
    <x v="1"/>
    <x v="0"/>
    <s v="4-INVESTIMENTO"/>
    <s v="ORDINÁRIO"/>
    <s v="SIM"/>
    <s v="NÃO"/>
    <x v="28"/>
    <n v="50000"/>
    <n v="-5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4-INVESTIMENTO"/>
    <s v="ORDINÁRIO"/>
    <s v="SIM"/>
    <s v="NÃO"/>
    <x v="29"/>
    <n v="50000"/>
    <n v="-5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NÃO"/>
    <s v="NÃO"/>
    <x v="30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4-INVESTIMENTO"/>
    <s v="ORDINÁRIO"/>
    <s v="SIM"/>
    <s v="NÃO"/>
    <x v="31"/>
    <n v="150000"/>
    <n v="-15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NÃO"/>
    <s v="NÃO"/>
    <x v="32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1"/>
    <x v="0"/>
    <s v="4-INVESTIMENTO"/>
    <s v="ORDINÁRIO"/>
    <s v="SIM"/>
    <s v="NÃO"/>
    <x v="33"/>
    <n v="100000"/>
    <n v="170900.33"/>
    <n v="270900.32999999996"/>
    <m/>
    <n v="270900.33"/>
    <n v="270900.32999999996"/>
    <n v="0"/>
    <s v="R"/>
    <m/>
    <n v="0"/>
    <n v="270900.33"/>
    <n v="270900.33"/>
    <n v="0"/>
    <n v="217590.48"/>
    <n v="270900.33"/>
    <n v="0"/>
    <n v="0"/>
    <n v="0"/>
  </r>
  <r>
    <s v="SG.PRESIDÊNCIA"/>
    <s v="SEG.TRANSPORTE"/>
    <s v="ATIVIDADES"/>
    <x v="1"/>
    <x v="0"/>
    <s v="3-CUSTEIO"/>
    <s v="ORDINÁRIO"/>
    <s v="SIM"/>
    <s v="NÃO"/>
    <x v="34"/>
    <m/>
    <n v="41169"/>
    <n v="41169"/>
    <m/>
    <n v="41169"/>
    <n v="41169"/>
    <n v="0"/>
    <s v="R"/>
    <m/>
    <n v="0"/>
    <n v="41169"/>
    <n v="41169"/>
    <n v="0"/>
    <n v="32264"/>
    <n v="41169"/>
    <n v="0"/>
    <n v="0"/>
    <n v="0"/>
  </r>
  <r>
    <s v="SG.PRESIDÊNCIA"/>
    <s v="SEG.TRANSPORTE"/>
    <s v="ATIVIDADES"/>
    <x v="0"/>
    <x v="0"/>
    <s v="4-INVESTIMENTO"/>
    <s v="ORDINÁRIO"/>
    <s v="SIM"/>
    <s v="NÃO"/>
    <x v="35"/>
    <n v="1"/>
    <n v="-1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TRANSPORTE"/>
    <s v="ATIVIDADES"/>
    <x v="0"/>
    <x v="0"/>
    <s v="3-CUSTEIO"/>
    <s v="ESTIMATIVO"/>
    <s v="SIM"/>
    <s v="SIM"/>
    <x v="36"/>
    <n v="214002"/>
    <n v="42876.71"/>
    <n v="256878.71"/>
    <m/>
    <n v="256878.71"/>
    <n v="256878.71"/>
    <n v="0"/>
    <s v="R"/>
    <n v="256878.71"/>
    <n v="0"/>
    <n v="0"/>
    <n v="256878.71"/>
    <n v="0"/>
    <n v="229834.39999999997"/>
    <n v="256878.71"/>
    <n v="0"/>
    <n v="0"/>
    <n v="0"/>
  </r>
  <r>
    <s v="SG.PRESIDÊNCIA"/>
    <s v="SEG.TRANSPORTE"/>
    <s v="ATIVIDADES"/>
    <x v="1"/>
    <x v="0"/>
    <s v="3-CUSTEIO"/>
    <s v="GLOBAL"/>
    <s v="SIM"/>
    <s v="SIM"/>
    <x v="37"/>
    <n v="207370"/>
    <n v="-19180.119999999995"/>
    <n v="188189.88"/>
    <m/>
    <n v="188189.88000000003"/>
    <n v="188189.88000000003"/>
    <n v="0"/>
    <s v="R"/>
    <n v="188189.88"/>
    <n v="0"/>
    <n v="0"/>
    <n v="188189.88"/>
    <n v="0"/>
    <n v="171056.36000000002"/>
    <n v="188189.88"/>
    <n v="0"/>
    <n v="0"/>
    <n v="0"/>
  </r>
  <r>
    <s v="SG.PRESIDÊNCIA"/>
    <s v="SEG.TRANSPORTE"/>
    <s v="ATIVIDADES"/>
    <x v="1"/>
    <x v="0"/>
    <s v="3-CUSTEIO"/>
    <s v="GLOBAL"/>
    <s v="SIM"/>
    <s v="SIM"/>
    <x v="38"/>
    <n v="815464"/>
    <n v="-74994.720000000001"/>
    <n v="740469.28"/>
    <m/>
    <n v="740469.27999999991"/>
    <n v="740469.27999999991"/>
    <n v="0"/>
    <s v="R"/>
    <n v="740469.28"/>
    <n v="0"/>
    <n v="0"/>
    <n v="740469.28"/>
    <n v="0"/>
    <n v="682593.16999999993"/>
    <n v="740469.28"/>
    <n v="0"/>
    <n v="0"/>
    <n v="0"/>
  </r>
  <r>
    <s v="SG.PRESIDÊNCIA"/>
    <s v="SEG.TRANSPORTE"/>
    <s v="ATIVIDADES"/>
    <x v="1"/>
    <x v="0"/>
    <s v="3-CUSTEIO"/>
    <s v="ORDINÁRIO"/>
    <s v="NÃO"/>
    <s v="NÃO"/>
    <x v="39"/>
    <m/>
    <n v="708.94"/>
    <n v="708.94"/>
    <m/>
    <n v="708.94"/>
    <n v="708.94"/>
    <n v="0"/>
    <s v="R"/>
    <m/>
    <n v="0"/>
    <n v="708.94"/>
    <n v="708.94"/>
    <n v="0"/>
    <n v="708.94"/>
    <n v="708.94"/>
    <n v="0"/>
    <n v="0"/>
    <n v="0"/>
  </r>
  <r>
    <s v="SG.PRESIDÊNCIA"/>
    <s v="SEG.TRANSPORTE"/>
    <s v="ATIVIDADES"/>
    <x v="1"/>
    <x v="0"/>
    <s v="3-CUSTEIO"/>
    <s v="GLOBAL"/>
    <s v="SIM"/>
    <s v="SIM"/>
    <x v="40"/>
    <n v="14577"/>
    <n v="-768.67"/>
    <n v="13808.33"/>
    <m/>
    <n v="13808.33"/>
    <n v="13808.33"/>
    <n v="0"/>
    <s v="R"/>
    <n v="13808.33"/>
    <n v="0"/>
    <n v="0"/>
    <n v="13808.33"/>
    <n v="0"/>
    <n v="11988.899999999998"/>
    <n v="13808.33"/>
    <n v="0"/>
    <n v="0"/>
    <n v="0"/>
  </r>
  <r>
    <s v="SG.PRESIDÊNCIA"/>
    <s v="SEG.TRANSPORTE"/>
    <s v="ATIVIDADES"/>
    <x v="1"/>
    <x v="0"/>
    <s v="3-CUSTEIO"/>
    <s v="GLOBAL"/>
    <s v="SIM"/>
    <s v="SIM"/>
    <x v="41"/>
    <n v="580809"/>
    <n v="-580809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G.TRANSPORTE"/>
    <s v="ATIVIDADES"/>
    <x v="1"/>
    <x v="0"/>
    <s v="3-CUSTEIO"/>
    <s v="ORDINÁRIO"/>
    <s v="NÃO"/>
    <s v="NÃO"/>
    <x v="42"/>
    <n v="0"/>
    <n v="35152.67"/>
    <n v="35152.67"/>
    <m/>
    <n v="35152.67"/>
    <n v="35152.67"/>
    <n v="0"/>
    <s v="R"/>
    <m/>
    <n v="0"/>
    <n v="35152.67"/>
    <n v="35152.67"/>
    <n v="0"/>
    <n v="0"/>
    <n v="35152.67"/>
    <n v="0"/>
    <n v="0"/>
    <n v="0"/>
  </r>
  <r>
    <s v="SCR"/>
    <s v="SPA"/>
    <s v="ATIVIDADES"/>
    <x v="1"/>
    <x v="0"/>
    <s v="4-INVESTIMENTO"/>
    <s v="ORDINÁRIO"/>
    <s v="NÃO"/>
    <s v="NÃO"/>
    <x v="43"/>
    <n v="0"/>
    <n v="2510.09"/>
    <n v="2510.09"/>
    <m/>
    <n v="2510.09"/>
    <n v="2510.09"/>
    <n v="0"/>
    <s v="R"/>
    <m/>
    <n v="0"/>
    <n v="2510.09"/>
    <n v="2510.09"/>
    <n v="0"/>
    <n v="0"/>
    <n v="2510.09"/>
    <n v="0"/>
    <n v="0"/>
    <n v="0"/>
  </r>
  <r>
    <s v="VPA"/>
    <s v="VPA"/>
    <s v="ATIVIDADES"/>
    <x v="1"/>
    <x v="0"/>
    <s v="4-INVESTIMENTO"/>
    <s v="ORDINÁRIO"/>
    <s v="NÃO"/>
    <s v="NÃO"/>
    <x v="44"/>
    <n v="0"/>
    <n v="1812.92"/>
    <n v="1812.92"/>
    <m/>
    <n v="1812.92"/>
    <n v="1812.92"/>
    <n v="0"/>
    <s v="R"/>
    <m/>
    <n v="0"/>
    <n v="1812.92"/>
    <n v="1812.92"/>
    <n v="0"/>
    <n v="0"/>
    <n v="1812.92"/>
    <n v="0"/>
    <n v="0"/>
    <n v="0"/>
  </r>
  <r>
    <s v="SGP"/>
    <s v="PROV.VACÂNCIA"/>
    <s v="ATIVIDADES"/>
    <x v="2"/>
    <x v="0"/>
    <s v="3-CUSTEIO"/>
    <s v="ORDINÁRIO"/>
    <s v="SIM"/>
    <s v="NÃO"/>
    <x v="45"/>
    <n v="100000"/>
    <n v="-38197"/>
    <n v="61803"/>
    <m/>
    <n v="61803"/>
    <n v="61803"/>
    <n v="0"/>
    <s v="R"/>
    <m/>
    <n v="0"/>
    <n v="61803"/>
    <n v="61803"/>
    <n v="0"/>
    <n v="31325"/>
    <n v="61803"/>
    <n v="0"/>
    <n v="0"/>
    <n v="0"/>
  </r>
  <r>
    <s v="SGP"/>
    <s v="DESENV.PESSOAS"/>
    <s v="ATIVIDADES"/>
    <x v="1"/>
    <x v="0"/>
    <s v="3-CUSTEIO"/>
    <s v="ESTIMATIVO"/>
    <s v="SIM"/>
    <s v="SIM"/>
    <x v="46"/>
    <n v="1069200"/>
    <n v="-615695"/>
    <n v="453505"/>
    <m/>
    <n v="453505"/>
    <n v="453505"/>
    <n v="0"/>
    <s v="R"/>
    <n v="453505"/>
    <n v="0"/>
    <n v="0"/>
    <n v="453505"/>
    <n v="0"/>
    <n v="415725"/>
    <n v="453505"/>
    <n v="0"/>
    <n v="0"/>
    <n v="0"/>
  </r>
  <r>
    <s v="SGP"/>
    <s v="DESENV.PESSOAS"/>
    <s v="ATIVIDADES"/>
    <x v="1"/>
    <x v="0"/>
    <s v="3-CUSTEIO"/>
    <s v="ESTIMATIVO"/>
    <s v="SIM"/>
    <s v="SIM"/>
    <x v="47"/>
    <n v="270184"/>
    <n v="-146839.75000000003"/>
    <n v="123344.24999999997"/>
    <m/>
    <n v="123344.25000000001"/>
    <n v="123344.25000000001"/>
    <n v="0"/>
    <s v="R"/>
    <n v="123344.24999999999"/>
    <n v="0"/>
    <n v="0"/>
    <n v="123344.24999999999"/>
    <n v="0"/>
    <n v="110848.44"/>
    <n v="123344.24999999999"/>
    <n v="0"/>
    <n v="0"/>
    <n v="0"/>
  </r>
  <r>
    <s v="SGP"/>
    <s v="DESENV.PESSOAS"/>
    <s v="ATIVIDADES"/>
    <x v="1"/>
    <x v="0"/>
    <s v="3-CUSTEIO"/>
    <s v="ESTIMATIVO"/>
    <s v="SIM"/>
    <s v="SIM"/>
    <x v="48"/>
    <n v="5400000"/>
    <n v="-2572220.8299999996"/>
    <n v="2827779.1700000004"/>
    <m/>
    <n v="2827779.17"/>
    <n v="2827779.17"/>
    <n v="0"/>
    <s v="R"/>
    <n v="2827779.17"/>
    <n v="0"/>
    <n v="0"/>
    <n v="2827779.17"/>
    <n v="4.6566128730773926E-10"/>
    <n v="2458279.17"/>
    <n v="2827779.17"/>
    <n v="0"/>
    <n v="0"/>
    <n v="0"/>
  </r>
  <r>
    <s v="SGP"/>
    <s v="DESENV.PESSOAS"/>
    <s v="BENEFÍCIOS"/>
    <x v="3"/>
    <x v="1"/>
    <s v="3-CUSTEIO"/>
    <s v="GLOBAL"/>
    <s v="SIM"/>
    <s v="SIM"/>
    <x v="49"/>
    <n v="582184"/>
    <n v="333547.51"/>
    <n v="915731.51"/>
    <m/>
    <n v="0"/>
    <n v="0"/>
    <n v="915731.51"/>
    <s v="R"/>
    <n v="0"/>
    <n v="0"/>
    <m/>
    <n v="0"/>
    <n v="915731.51"/>
    <n v="729821.12000000011"/>
    <n v="0"/>
    <n v="915731.51"/>
    <n v="915731.51"/>
    <n v="0"/>
  </r>
  <r>
    <s v="SGP"/>
    <s v="DESENV.PESSOAS"/>
    <s v="BENEFÍCIOS"/>
    <x v="3"/>
    <x v="1"/>
    <s v="3-CUSTEIO"/>
    <s v="GLOBAL"/>
    <s v="SIM"/>
    <s v="SIM"/>
    <x v="50"/>
    <n v="942245"/>
    <n v="1019518.15"/>
    <n v="1961763.15"/>
    <m/>
    <n v="0"/>
    <n v="0"/>
    <n v="1961763.15"/>
    <s v="R"/>
    <n v="0"/>
    <n v="0"/>
    <m/>
    <n v="0"/>
    <n v="1961763.15"/>
    <n v="1551082.88"/>
    <n v="0"/>
    <n v="1961763.15"/>
    <n v="1961763.15"/>
    <n v="0"/>
  </r>
  <r>
    <s v="SGP"/>
    <s v="DESENV.PESSOAS"/>
    <s v="BENEFÍCIOS"/>
    <x v="3"/>
    <x v="1"/>
    <s v="3-CUSTEIO"/>
    <s v="GLOBAL"/>
    <s v="SIM"/>
    <s v="SIM"/>
    <x v="51"/>
    <n v="112682355"/>
    <n v="4654735.04"/>
    <n v="117337090.04000001"/>
    <m/>
    <n v="0"/>
    <n v="0"/>
    <n v="117337090.04000001"/>
    <s v="R"/>
    <n v="0"/>
    <n v="0"/>
    <m/>
    <n v="0"/>
    <n v="117337090.04000001"/>
    <n v="117257089.50999999"/>
    <n v="0"/>
    <n v="117337090.04000001"/>
    <n v="117337090.04000001"/>
    <n v="0"/>
  </r>
  <r>
    <s v="SGP"/>
    <s v="DESENV.PESSOAS"/>
    <s v="BENEFÍCIOS"/>
    <x v="3"/>
    <x v="1"/>
    <s v="3-CUSTEIO"/>
    <s v="ORDINÁRIO"/>
    <s v="NÃO"/>
    <s v="NÃO"/>
    <x v="52"/>
    <n v="0"/>
    <n v="7936.29"/>
    <n v="7936.29"/>
    <m/>
    <n v="7936.29"/>
    <n v="7936.29"/>
    <n v="0"/>
    <s v="R"/>
    <m/>
    <n v="0"/>
    <n v="7936.29"/>
    <n v="7936.29"/>
    <n v="0"/>
    <n v="7936.29"/>
    <n v="7936.29"/>
    <n v="0"/>
    <n v="0"/>
    <n v="0"/>
  </r>
  <r>
    <s v="SGP"/>
    <s v="DESENV.PESSOAS"/>
    <s v="BENEFÍCIOS"/>
    <x v="3"/>
    <x v="2"/>
    <s v="3-CUSTEIO"/>
    <s v="GLOBAL"/>
    <s v="SIM"/>
    <s v="SIM"/>
    <x v="53"/>
    <n v="7014150"/>
    <n v="1662398.61"/>
    <n v="8676548.6099999994"/>
    <m/>
    <n v="0"/>
    <n v="0"/>
    <n v="8676548.6099999994"/>
    <s v="R"/>
    <n v="0"/>
    <n v="0"/>
    <m/>
    <n v="0"/>
    <n v="8676548.6099999994"/>
    <n v="8671580.7400000002"/>
    <n v="0"/>
    <n v="8676548.6099999994"/>
    <n v="8676548.6099999994"/>
    <n v="0"/>
  </r>
  <r>
    <s v="SGP"/>
    <s v="DESENV.PESSOAS"/>
    <s v="BENEFÍCIOS"/>
    <x v="3"/>
    <x v="2"/>
    <s v="3-CUSTEIO"/>
    <s v="ORDINÁRIO"/>
    <s v="NÃO"/>
    <s v="NÃO"/>
    <x v="54"/>
    <n v="0"/>
    <n v="6371.39"/>
    <n v="6371.39"/>
    <m/>
    <n v="6371.39"/>
    <n v="6371.39"/>
    <n v="0"/>
    <s v="R"/>
    <m/>
    <n v="0"/>
    <n v="6371.39"/>
    <n v="6371.39"/>
    <n v="0"/>
    <n v="6371.39"/>
    <n v="6371.39"/>
    <n v="0"/>
    <n v="0"/>
    <n v="0"/>
  </r>
  <r>
    <s v="SGP"/>
    <s v="DESENV.PESSOAS"/>
    <s v="BENEFÍCIOS"/>
    <x v="3"/>
    <x v="3"/>
    <s v="3-CUSTEIO"/>
    <s v="GLOBAL"/>
    <s v="SIM"/>
    <s v="SIM"/>
    <x v="55"/>
    <n v="351452"/>
    <n v="-233000"/>
    <n v="118452"/>
    <m/>
    <n v="0"/>
    <n v="0"/>
    <n v="118452"/>
    <s v="R"/>
    <n v="0"/>
    <n v="0"/>
    <m/>
    <n v="0"/>
    <n v="118452"/>
    <n v="114573.44"/>
    <n v="0"/>
    <n v="118452"/>
    <n v="118452"/>
    <n v="0"/>
  </r>
  <r>
    <s v="SGP"/>
    <s v="DESENV.PESSOAS"/>
    <s v="BENEFÍCIOS"/>
    <x v="3"/>
    <x v="4"/>
    <s v="3-CUSTEIO"/>
    <s v="GLOBAL"/>
    <s v="SIM"/>
    <s v="SIM"/>
    <x v="56"/>
    <n v="52073677"/>
    <n v="11435655.379999999"/>
    <n v="63509332.379999995"/>
    <m/>
    <n v="0"/>
    <n v="0"/>
    <n v="63509332.380000003"/>
    <s v="R"/>
    <n v="0"/>
    <n v="0"/>
    <m/>
    <n v="0"/>
    <n v="63509332.379999995"/>
    <n v="63489332.030000001"/>
    <n v="0"/>
    <n v="63509332.379999995"/>
    <n v="63509332.379999995"/>
    <n v="0"/>
  </r>
  <r>
    <s v="SGP"/>
    <s v="DESENV.PESSOAS"/>
    <s v="BENEFÍCIOS"/>
    <x v="3"/>
    <x v="4"/>
    <s v="3-CUSTEIO"/>
    <s v="ORDINÁRIO"/>
    <s v="NÃO"/>
    <s v="NÃO"/>
    <x v="57"/>
    <n v="0"/>
    <n v="22385.8"/>
    <n v="22385.8"/>
    <m/>
    <n v="22385.8"/>
    <n v="22385.8"/>
    <n v="0"/>
    <s v="R"/>
    <m/>
    <n v="0"/>
    <n v="22385.8"/>
    <n v="22385.8"/>
    <n v="0"/>
    <n v="22385.8"/>
    <n v="22385.8"/>
    <n v="0"/>
    <n v="0"/>
    <n v="0"/>
  </r>
  <r>
    <s v="SGP"/>
    <s v="DESENV.PESSOAS"/>
    <s v="ATIVIDADES"/>
    <x v="1"/>
    <x v="0"/>
    <s v="3-CUSTEIO"/>
    <s v="ORDINÁRIO"/>
    <s v="SIM"/>
    <s v="NÃO"/>
    <x v="58"/>
    <n v="68000"/>
    <n v="-3000"/>
    <n v="65000"/>
    <m/>
    <n v="65000"/>
    <n v="65000"/>
    <n v="0"/>
    <s v="R"/>
    <m/>
    <n v="0"/>
    <n v="65000"/>
    <n v="65000"/>
    <n v="0"/>
    <n v="65000"/>
    <n v="65000"/>
    <n v="0"/>
    <n v="0"/>
    <n v="0"/>
  </r>
  <r>
    <s v="SGP"/>
    <s v="DESENV.PESSOAS"/>
    <s v="ATIVIDADES"/>
    <x v="1"/>
    <x v="0"/>
    <s v="3-CUSTEIO"/>
    <s v="ORDINÁRIO"/>
    <s v="NÃO"/>
    <s v="NÃO"/>
    <x v="59"/>
    <n v="0"/>
    <n v="5000000"/>
    <n v="5000000"/>
    <m/>
    <n v="5000000"/>
    <n v="5000000"/>
    <n v="0"/>
    <s v="R"/>
    <m/>
    <n v="0"/>
    <n v="5000000"/>
    <n v="5000000"/>
    <n v="0"/>
    <n v="2901157.7"/>
    <n v="5000000"/>
    <n v="0"/>
    <n v="0"/>
    <n v="0"/>
  </r>
  <r>
    <s v="SGP"/>
    <s v="DESENV.PESSOAS"/>
    <s v="ATIVIDADES"/>
    <x v="1"/>
    <x v="0"/>
    <s v="3-CUSTEIO"/>
    <s v="ORDINÁRIO"/>
    <s v="SIM"/>
    <s v="NÃO"/>
    <x v="60"/>
    <n v="9000"/>
    <n v="-1110"/>
    <n v="7890"/>
    <m/>
    <n v="7890"/>
    <n v="7890"/>
    <n v="0"/>
    <s v="R"/>
    <m/>
    <n v="0"/>
    <n v="7890"/>
    <n v="7890"/>
    <n v="0"/>
    <n v="7890"/>
    <n v="7890"/>
    <n v="0"/>
    <n v="0"/>
    <n v="0"/>
  </r>
  <r>
    <s v="SOF"/>
    <s v="CEOF"/>
    <s v="ATIVIDADES"/>
    <x v="1"/>
    <x v="0"/>
    <s v="3-CUSTEIO"/>
    <s v="ORDINÁRIO"/>
    <s v="SIM"/>
    <s v="SIM"/>
    <x v="61"/>
    <n v="180300"/>
    <n v="-12248.349999999999"/>
    <n v="168051.65"/>
    <m/>
    <n v="168051.65"/>
    <n v="168051.65"/>
    <n v="0"/>
    <s v="R"/>
    <n v="168051.65000000002"/>
    <n v="0"/>
    <m/>
    <n v="168051.65000000002"/>
    <n v="-2.9103830456733704E-11"/>
    <n v="168051.65000000005"/>
    <n v="168051.65000000002"/>
    <n v="0"/>
    <n v="0"/>
    <n v="0"/>
  </r>
  <r>
    <s v="SOF"/>
    <s v="CEOF"/>
    <s v="ATIVIDADES"/>
    <x v="1"/>
    <x v="0"/>
    <s v="3-CUSTEIO"/>
    <s v="ORDINÁRIO"/>
    <s v="NÃO"/>
    <s v="NÃO"/>
    <x v="62"/>
    <m/>
    <n v="1742.52"/>
    <n v="1742.52"/>
    <m/>
    <n v="1742.52"/>
    <n v="1742.52"/>
    <n v="0"/>
    <s v="R"/>
    <m/>
    <n v="0"/>
    <n v="1742.52"/>
    <n v="1742.52"/>
    <n v="0"/>
    <n v="1581.5"/>
    <n v="1742.52"/>
    <n v="0"/>
    <n v="0"/>
    <n v="0"/>
  </r>
  <r>
    <s v="SOF"/>
    <s v="CEOF"/>
    <s v="ATIVIDADES"/>
    <x v="1"/>
    <x v="0"/>
    <s v="3-CUSTEIO"/>
    <s v="ESTIMADO"/>
    <s v="SIM"/>
    <s v="SIM"/>
    <x v="63"/>
    <n v="92025"/>
    <n v="175058.21"/>
    <n v="267083.20999999996"/>
    <m/>
    <n v="267083.21000000002"/>
    <n v="267083.21000000002"/>
    <n v="0"/>
    <s v="R"/>
    <n v="267083.21000000002"/>
    <n v="0"/>
    <n v="0"/>
    <n v="267083.21000000002"/>
    <n v="0"/>
    <n v="231706.96999999997"/>
    <n v="267083.21000000002"/>
    <n v="0"/>
    <n v="0"/>
    <n v="0"/>
  </r>
  <r>
    <s v="SOF"/>
    <s v="CEOF"/>
    <s v="ATIVIDADES"/>
    <x v="1"/>
    <x v="0"/>
    <s v="3-CUSTEIO"/>
    <s v="ORDINÁRIO"/>
    <s v="NÃO"/>
    <s v="NÃO"/>
    <x v="64"/>
    <n v="0"/>
    <n v="302.79000000000002"/>
    <n v="302.79000000000002"/>
    <m/>
    <n v="302.79000000000002"/>
    <n v="302.79000000000002"/>
    <n v="0"/>
    <s v="R"/>
    <m/>
    <n v="0"/>
    <n v="302.79000000000002"/>
    <n v="302.79000000000002"/>
    <n v="0"/>
    <n v="302.79000000000002"/>
    <n v="302.79000000000002"/>
    <n v="0"/>
    <n v="0"/>
    <n v="0"/>
  </r>
  <r>
    <s v="SOF"/>
    <s v="CEOF"/>
    <s v="ATIVIDADES"/>
    <x v="1"/>
    <x v="0"/>
    <s v="3-CUSTEIO"/>
    <s v="ORDINÁRIO"/>
    <s v="SIM"/>
    <s v="NÃO"/>
    <x v="65"/>
    <n v="48345"/>
    <n v="-28345"/>
    <n v="20000"/>
    <m/>
    <n v="20000"/>
    <n v="20000"/>
    <n v="0"/>
    <s v="R"/>
    <m/>
    <n v="0"/>
    <n v="20000"/>
    <n v="20000"/>
    <n v="0"/>
    <n v="18786.62"/>
    <n v="20000"/>
    <n v="0"/>
    <n v="0"/>
    <n v="0"/>
  </r>
  <r>
    <s v="SOF"/>
    <s v="CEOF"/>
    <s v="ATIVIDADES"/>
    <x v="1"/>
    <x v="0"/>
    <s v="3-CUSTEIO"/>
    <s v="ORDINÁRIO"/>
    <s v="SIM"/>
    <s v="NÃO"/>
    <x v="66"/>
    <n v="18706"/>
    <n v="33056.25"/>
    <n v="51762.25"/>
    <m/>
    <n v="51762.25"/>
    <n v="51762.25"/>
    <n v="0"/>
    <s v="R"/>
    <m/>
    <n v="0"/>
    <n v="51762.25"/>
    <n v="51762.25"/>
    <n v="0"/>
    <n v="37373.519999999997"/>
    <n v="51762.25"/>
    <n v="0"/>
    <n v="0"/>
    <n v="0"/>
  </r>
  <r>
    <s v="SOF"/>
    <s v="CEOF"/>
    <s v="ATIVIDADES"/>
    <x v="1"/>
    <x v="0"/>
    <s v="3-CUSTEIO"/>
    <s v="ORDINÁRIO"/>
    <s v="NÃO"/>
    <s v="NÃO"/>
    <x v="67"/>
    <n v="0"/>
    <n v="217.54"/>
    <n v="217.54"/>
    <m/>
    <n v="217.54"/>
    <n v="217.54"/>
    <n v="0"/>
    <s v="R"/>
    <m/>
    <n v="0"/>
    <n v="217.54"/>
    <n v="217.54"/>
    <n v="0"/>
    <n v="217.54"/>
    <n v="217.54"/>
    <n v="0"/>
    <n v="0"/>
    <n v="0"/>
  </r>
  <r>
    <s v="SOF"/>
    <s v="CEOF"/>
    <s v="ATIVIDADES"/>
    <x v="1"/>
    <x v="0"/>
    <s v="3-CUSTEIO"/>
    <s v="GLOBAL"/>
    <s v="SIM"/>
    <s v="SIM"/>
    <x v="68"/>
    <n v="25236"/>
    <n v="-10236"/>
    <n v="15000"/>
    <m/>
    <n v="15000"/>
    <n v="15000"/>
    <n v="0"/>
    <s v="R"/>
    <n v="15000"/>
    <n v="0"/>
    <n v="0"/>
    <n v="15000"/>
    <n v="0"/>
    <n v="11464.800000000001"/>
    <n v="15000"/>
    <n v="0"/>
    <n v="0"/>
    <n v="0"/>
  </r>
  <r>
    <s v="SOF"/>
    <s v="CEOF"/>
    <s v="ATIVIDADES"/>
    <x v="1"/>
    <x v="0"/>
    <s v="3-CUSTEIO"/>
    <s v="ORDINÁRIO"/>
    <s v="NÃO"/>
    <s v="NÃO"/>
    <x v="69"/>
    <m/>
    <n v="49.75"/>
    <n v="49.75"/>
    <m/>
    <n v="49.75"/>
    <n v="49.75"/>
    <n v="0"/>
    <s v="R"/>
    <m/>
    <n v="0"/>
    <n v="49.75"/>
    <n v="49.75"/>
    <n v="0"/>
    <n v="49.75"/>
    <n v="49.75"/>
    <n v="0"/>
    <n v="0"/>
    <n v="0"/>
  </r>
  <r>
    <s v="SOF"/>
    <s v="CEOF"/>
    <s v="ATIVIDADES"/>
    <x v="1"/>
    <x v="0"/>
    <s v="3-CUSTEIO"/>
    <s v="ESTIMATIVO"/>
    <s v="SIM"/>
    <s v="SIM"/>
    <x v="70"/>
    <n v="1875837"/>
    <n v="-385442.1100000001"/>
    <n v="1490394.89"/>
    <m/>
    <n v="1490394.89"/>
    <n v="1490394.89"/>
    <n v="0"/>
    <s v="R"/>
    <n v="1490394.8899999994"/>
    <n v="0"/>
    <n v="0"/>
    <n v="1490394.8899999994"/>
    <n v="0"/>
    <n v="1314024.3299999994"/>
    <n v="1490394.8899999994"/>
    <n v="0"/>
    <n v="0"/>
    <n v="0"/>
  </r>
  <r>
    <s v="SOF"/>
    <s v="CEOF"/>
    <s v="ATIVIDADES"/>
    <x v="1"/>
    <x v="0"/>
    <s v="3-CUSTEIO"/>
    <s v="ORDINÁRIO"/>
    <s v="NÃO"/>
    <s v="NÃO"/>
    <x v="71"/>
    <n v="0"/>
    <n v="48299.72"/>
    <n v="48299.72"/>
    <m/>
    <n v="48299.72"/>
    <n v="48299.72"/>
    <n v="0"/>
    <s v="R"/>
    <m/>
    <n v="0"/>
    <n v="48299.72"/>
    <n v="48299.72"/>
    <n v="0"/>
    <n v="48299.72"/>
    <n v="48299.72"/>
    <n v="0"/>
    <n v="0"/>
    <n v="0"/>
  </r>
  <r>
    <s v="SOF"/>
    <s v="CEOF"/>
    <s v="ATIVIDADES"/>
    <x v="1"/>
    <x v="0"/>
    <s v="3-CUSTEIO"/>
    <s v="ESTIMATIVO"/>
    <s v="SIM"/>
    <s v="SIM"/>
    <x v="72"/>
    <n v="8889427"/>
    <n v="-561427"/>
    <n v="8328000"/>
    <m/>
    <n v="8328000"/>
    <n v="8328000"/>
    <n v="0"/>
    <s v="R"/>
    <n v="8328000"/>
    <n v="0"/>
    <n v="0"/>
    <n v="8328000"/>
    <n v="0"/>
    <n v="7518565.1800000006"/>
    <n v="8328000"/>
    <n v="0"/>
    <n v="0"/>
    <n v="0"/>
  </r>
  <r>
    <s v="SOF"/>
    <s v="CEOF"/>
    <s v="ATIVIDADES"/>
    <x v="1"/>
    <x v="0"/>
    <s v="3-CUSTEIO"/>
    <s v="ORDINÁRIO"/>
    <s v="NÃO"/>
    <s v="NÃO"/>
    <x v="73"/>
    <n v="0"/>
    <n v="80375.170000000013"/>
    <n v="80375.170000000013"/>
    <m/>
    <n v="80375.170000000013"/>
    <n v="80375.170000000013"/>
    <n v="0"/>
    <s v="R"/>
    <m/>
    <n v="0"/>
    <n v="80375.170000000013"/>
    <n v="80375.170000000013"/>
    <n v="0"/>
    <n v="80375.170000000013"/>
    <n v="80375.170000000013"/>
    <n v="0"/>
    <n v="0"/>
    <n v="0"/>
  </r>
  <r>
    <s v="SOF"/>
    <s v="CEOF"/>
    <s v="ATIVIDADES"/>
    <x v="1"/>
    <x v="0"/>
    <s v="3-CUSTEIO"/>
    <s v="ORDINÁRIO"/>
    <s v="NÃO"/>
    <s v="NÃO"/>
    <x v="74"/>
    <n v="0"/>
    <n v="5500"/>
    <n v="5500"/>
    <m/>
    <n v="5500"/>
    <n v="5500"/>
    <n v="0"/>
    <s v="R"/>
    <m/>
    <n v="0"/>
    <n v="5500"/>
    <n v="5500"/>
    <n v="0"/>
    <n v="5500"/>
    <n v="5500"/>
    <n v="0"/>
    <n v="0"/>
    <n v="0"/>
  </r>
  <r>
    <s v="SADM"/>
    <s v="SADM"/>
    <s v="ATIVIDADES"/>
    <x v="1"/>
    <x v="0"/>
    <s v="3-CUSTEIO"/>
    <s v="GLOBAL"/>
    <s v="SIM"/>
    <s v="SIM"/>
    <x v="75"/>
    <n v="29520"/>
    <n v="-1932"/>
    <n v="27588"/>
    <m/>
    <n v="27588"/>
    <n v="27588"/>
    <n v="0"/>
    <s v="R"/>
    <n v="27588"/>
    <n v="0"/>
    <n v="0"/>
    <n v="27588"/>
    <n v="0"/>
    <n v="21184.84"/>
    <n v="27588"/>
    <n v="0"/>
    <n v="0"/>
    <n v="0"/>
  </r>
  <r>
    <s v="SADM"/>
    <s v="SADM"/>
    <s v="ATIVIDADES"/>
    <x v="1"/>
    <x v="0"/>
    <s v="4-INVESTIMENTO"/>
    <s v="ORDINÁRIO"/>
    <s v="SIM"/>
    <s v="NÃO"/>
    <x v="76"/>
    <n v="282212"/>
    <n v="-282212"/>
    <n v="0"/>
    <m/>
    <n v="0"/>
    <n v="0"/>
    <n v="0"/>
    <s v="R"/>
    <m/>
    <n v="0"/>
    <n v="0"/>
    <n v="0"/>
    <n v="0"/>
    <n v="0"/>
    <n v="0"/>
    <n v="0"/>
    <n v="0"/>
    <n v="0"/>
  </r>
  <r>
    <s v="SADM"/>
    <s v="SADM"/>
    <s v="ATIVIDADES"/>
    <x v="1"/>
    <x v="0"/>
    <s v="3-CUSTEIO"/>
    <s v="GLOBAL"/>
    <s v="SIM"/>
    <s v="SIM"/>
    <x v="77"/>
    <n v="43054"/>
    <n v="-43054"/>
    <n v="0"/>
    <m/>
    <n v="0"/>
    <n v="0"/>
    <n v="0"/>
    <s v="R"/>
    <n v="0"/>
    <n v="0"/>
    <n v="0"/>
    <n v="0"/>
    <n v="0"/>
    <n v="0"/>
    <n v="0"/>
    <n v="0"/>
    <n v="0"/>
    <n v="0"/>
  </r>
  <r>
    <s v="SADM"/>
    <s v="SADM"/>
    <s v="ATIVIDADES"/>
    <x v="2"/>
    <x v="0"/>
    <s v="3-CUSTEIO"/>
    <s v="ORDINÁRIO"/>
    <s v="NÃO"/>
    <s v="SIM"/>
    <x v="78"/>
    <m/>
    <n v="4593.9799999999996"/>
    <n v="4593.9799999999996"/>
    <m/>
    <n v="4593.9799999999996"/>
    <n v="4593.9799999999996"/>
    <n v="0"/>
    <s v="R"/>
    <n v="4593.9799999999996"/>
    <n v="0"/>
    <n v="0"/>
    <n v="4593.9799999999996"/>
    <n v="0"/>
    <n v="0"/>
    <n v="4593.9799999999996"/>
    <n v="0"/>
    <n v="0"/>
    <n v="0"/>
  </r>
  <r>
    <s v="SADM"/>
    <s v="MAT.LOGÍSTICA"/>
    <s v="ATIVIDADES"/>
    <x v="1"/>
    <x v="0"/>
    <s v="3-CUSTEIO"/>
    <s v="ORDINÁRIO"/>
    <s v="SIM"/>
    <s v="NÃO"/>
    <x v="79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ADM"/>
    <s v="MAT.LOGÍSTICA"/>
    <s v="ATIVIDADES"/>
    <x v="2"/>
    <x v="0"/>
    <s v="3-CUSTEIO"/>
    <s v="ORDINÁRIO"/>
    <s v="SIM"/>
    <s v="NÃO"/>
    <x v="80"/>
    <n v="200000"/>
    <n v="79969.09"/>
    <n v="279969.08999999997"/>
    <m/>
    <n v="279969.09000000003"/>
    <n v="279969.08999999997"/>
    <n v="0"/>
    <s v="R"/>
    <m/>
    <n v="0"/>
    <n v="279969.09000000003"/>
    <n v="279969.09000000003"/>
    <n v="0"/>
    <n v="277989.08999999997"/>
    <n v="279969.09000000003"/>
    <n v="0"/>
    <n v="0"/>
    <n v="0"/>
  </r>
  <r>
    <s v="SADM"/>
    <s v="MAT.LOGÍSTICA"/>
    <s v="ATIVIDADES"/>
    <x v="1"/>
    <x v="0"/>
    <s v="3-CUSTEIO"/>
    <s v="ORDINÁRIO"/>
    <s v="SIM"/>
    <s v="NÃO"/>
    <x v="81"/>
    <n v="1000000"/>
    <n v="-352502.1"/>
    <n v="647497.9"/>
    <m/>
    <n v="647497.9"/>
    <n v="647497.9"/>
    <n v="0"/>
    <s v="R"/>
    <m/>
    <n v="0"/>
    <n v="647497.9"/>
    <n v="647497.9"/>
    <n v="0"/>
    <n v="642135"/>
    <n v="647497.9"/>
    <n v="0"/>
    <n v="0"/>
    <n v="0"/>
  </r>
  <r>
    <s v="SADM"/>
    <s v="MAT.LOGÍSTICA"/>
    <s v="ATIVIDADES"/>
    <x v="1"/>
    <x v="0"/>
    <s v="3-CUSTEIO"/>
    <s v="ORDINÁRIO"/>
    <s v="SIM"/>
    <s v="NÃO"/>
    <x v="82"/>
    <n v="40000"/>
    <n v="-4534.75"/>
    <n v="35465.25"/>
    <m/>
    <n v="35465.25"/>
    <n v="35465.25"/>
    <n v="0"/>
    <s v="R"/>
    <m/>
    <n v="0"/>
    <n v="35465.25"/>
    <n v="35465.25"/>
    <n v="0"/>
    <n v="35465.25"/>
    <n v="35465.25"/>
    <n v="0"/>
    <n v="0"/>
    <n v="0"/>
  </r>
  <r>
    <s v="SADM"/>
    <s v="MAT.LOGÍSTICA"/>
    <s v="ATIVIDADES"/>
    <x v="1"/>
    <x v="0"/>
    <s v="3-CUSTEIO"/>
    <s v="ORDINÁRIO"/>
    <s v="NÃO"/>
    <s v="NÃO"/>
    <x v="83"/>
    <m/>
    <n v="4862"/>
    <n v="4862"/>
    <m/>
    <n v="4862"/>
    <n v="4862"/>
    <n v="0"/>
    <s v="R"/>
    <m/>
    <n v="0"/>
    <n v="4862"/>
    <n v="4862"/>
    <n v="0"/>
    <n v="4862"/>
    <n v="4862"/>
    <n v="0"/>
    <n v="0"/>
    <n v="0"/>
  </r>
  <r>
    <s v="SADM"/>
    <s v="MAT.LOGÍSTICA"/>
    <s v="ATIVIDADES"/>
    <x v="1"/>
    <x v="0"/>
    <s v="3-CUSTEIO"/>
    <s v="ORDINÁRIO"/>
    <s v="SIM"/>
    <s v="NÃO"/>
    <x v="84"/>
    <n v="300000"/>
    <n v="-257066.8"/>
    <n v="42933.200000000012"/>
    <m/>
    <n v="42933.2"/>
    <n v="42933.200000000012"/>
    <n v="0"/>
    <s v="R"/>
    <m/>
    <n v="0"/>
    <n v="42933.2"/>
    <n v="42933.2"/>
    <n v="0"/>
    <n v="23866.25"/>
    <n v="42933.2"/>
    <n v="0"/>
    <n v="0"/>
    <n v="0"/>
  </r>
  <r>
    <s v="SADM"/>
    <s v="MAT.LOGÍSTICA"/>
    <s v="ATIVIDADES"/>
    <x v="1"/>
    <x v="0"/>
    <s v="3-CUSTEIO"/>
    <s v="ORDINÁRIO"/>
    <s v="NÃO"/>
    <s v="NÃO"/>
    <x v="85"/>
    <m/>
    <n v="12700"/>
    <n v="12700"/>
    <m/>
    <n v="12700"/>
    <n v="12700"/>
    <n v="0"/>
    <s v="R"/>
    <m/>
    <n v="0"/>
    <n v="12700"/>
    <n v="12700"/>
    <n v="0"/>
    <n v="12700"/>
    <n v="12700"/>
    <n v="0"/>
    <n v="0"/>
    <n v="0"/>
  </r>
  <r>
    <s v="SADM"/>
    <s v="MAT.LOGÍSTICA"/>
    <s v="ATIVIDADES"/>
    <x v="1"/>
    <x v="0"/>
    <s v="3-CUSTEIO"/>
    <s v="GLOBAL"/>
    <s v="NÃO"/>
    <s v="SIM"/>
    <x v="86"/>
    <n v="0"/>
    <n v="36859.26"/>
    <n v="36859.26"/>
    <m/>
    <n v="36859.26"/>
    <n v="36859.26"/>
    <n v="0"/>
    <s v="R"/>
    <n v="36859.26"/>
    <n v="0"/>
    <n v="0"/>
    <n v="36859.26"/>
    <n v="0"/>
    <n v="20833.689999999999"/>
    <n v="36859.26"/>
    <n v="0"/>
    <n v="0"/>
    <n v="0"/>
  </r>
  <r>
    <s v="SADM"/>
    <s v="MAT.LOGÍSTICA"/>
    <s v="ATIVIDADES"/>
    <x v="1"/>
    <x v="0"/>
    <s v="3-CUSTEIO"/>
    <s v="ORDINÁRIO"/>
    <s v="NÃO"/>
    <s v="NÃO"/>
    <x v="87"/>
    <m/>
    <n v="10927.319999999996"/>
    <n v="10927.319999999996"/>
    <m/>
    <n v="10927.32"/>
    <n v="10927.319999999996"/>
    <n v="0"/>
    <s v="R"/>
    <m/>
    <n v="0"/>
    <n v="10927.32"/>
    <n v="10927.32"/>
    <n v="0"/>
    <n v="10927.32"/>
    <n v="10927.32"/>
    <n v="0"/>
    <n v="0"/>
    <n v="0"/>
  </r>
  <r>
    <s v="SADM"/>
    <s v="MAT.LOGÍSTICA"/>
    <s v="ATIVIDADES"/>
    <x v="1"/>
    <x v="0"/>
    <s v="3-CUSTEIO"/>
    <s v="ORDINÁRIO"/>
    <s v="NÃO"/>
    <s v="NÃO"/>
    <x v="88"/>
    <m/>
    <n v="2097.9"/>
    <n v="2097.9"/>
    <m/>
    <n v="2097.9"/>
    <n v="2097.9"/>
    <n v="0"/>
    <s v="R"/>
    <m/>
    <n v="0"/>
    <n v="2097.9"/>
    <n v="2097.9"/>
    <n v="0"/>
    <n v="2097.9"/>
    <n v="2097.9"/>
    <n v="0"/>
    <n v="0"/>
    <n v="0"/>
  </r>
  <r>
    <s v="SADM"/>
    <s v="MAT.LOGÍSTICA"/>
    <s v="ATIVIDADES"/>
    <x v="1"/>
    <x v="0"/>
    <s v="3-CUSTEIO"/>
    <s v="ORDINÁRIO"/>
    <s v="SIM"/>
    <s v="NÃO"/>
    <x v="89"/>
    <n v="200000"/>
    <n v="43998.549999999996"/>
    <n v="243998.55"/>
    <m/>
    <n v="243998.55"/>
    <n v="243998.55"/>
    <n v="0"/>
    <s v="R"/>
    <m/>
    <n v="0"/>
    <n v="243998.55"/>
    <n v="243998.55"/>
    <n v="0"/>
    <n v="206065.05"/>
    <n v="243998.55"/>
    <n v="0"/>
    <n v="0"/>
    <n v="0"/>
  </r>
  <r>
    <s v="SADM"/>
    <s v="MAT.LOGÍSTICA"/>
    <s v="ATIVIDADES"/>
    <x v="1"/>
    <x v="0"/>
    <s v="3-CUSTEIO"/>
    <s v="ORDINÁRIO"/>
    <s v="SIM"/>
    <s v="NÃO"/>
    <x v="90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ADM"/>
    <s v="MAT.LOGÍSTICA"/>
    <s v="ATIVIDADES"/>
    <x v="1"/>
    <x v="0"/>
    <s v="3-CUSTEIO"/>
    <s v="ORDINÁRIO"/>
    <s v="SIM"/>
    <s v="NÃO"/>
    <x v="91"/>
    <n v="20000"/>
    <n v="21294.489999999998"/>
    <n v="41294.49"/>
    <m/>
    <n v="41294.49"/>
    <n v="41294.49"/>
    <n v="0"/>
    <s v="R"/>
    <m/>
    <n v="0"/>
    <n v="41294.49"/>
    <n v="41294.49"/>
    <n v="0"/>
    <n v="41294.49"/>
    <n v="41294.49"/>
    <n v="0"/>
    <n v="0"/>
    <n v="0"/>
  </r>
  <r>
    <s v="SADM"/>
    <s v="MAT.LOGÍSTICA"/>
    <s v="ATIVIDADES"/>
    <x v="1"/>
    <x v="0"/>
    <s v="3-CUSTEIO"/>
    <s v="ORDINÁRIO"/>
    <s v="SIM"/>
    <s v="NÃO"/>
    <x v="92"/>
    <n v="20000"/>
    <n v="-20000"/>
    <n v="0"/>
    <m/>
    <n v="0"/>
    <n v="0"/>
    <n v="0"/>
    <s v="R"/>
    <m/>
    <n v="0"/>
    <n v="0"/>
    <n v="0"/>
    <n v="0"/>
    <n v="0"/>
    <n v="0"/>
    <n v="0"/>
    <n v="0"/>
    <n v="0"/>
  </r>
  <r>
    <s v="SADM"/>
    <s v="MAT.LOGÍSTICA"/>
    <s v="ATIVIDADES"/>
    <x v="2"/>
    <x v="0"/>
    <s v="3-CUSTEIO"/>
    <s v="ORDINÁRIO"/>
    <s v="NÃO"/>
    <s v="NÃO"/>
    <x v="93"/>
    <n v="0"/>
    <n v="27108"/>
    <n v="27108"/>
    <m/>
    <n v="27108"/>
    <n v="27108"/>
    <n v="0"/>
    <s v="R"/>
    <m/>
    <n v="0"/>
    <n v="27108"/>
    <n v="27108"/>
    <n v="0"/>
    <n v="27108"/>
    <n v="27108"/>
    <n v="0"/>
    <n v="0"/>
    <n v="0"/>
  </r>
  <r>
    <s v="SADM"/>
    <s v="MAT.LOGÍSTICA"/>
    <s v="ATIVIDADES"/>
    <x v="1"/>
    <x v="0"/>
    <s v="4-INVESTIMENTO"/>
    <s v="ORDINÁRIO"/>
    <s v="SIM"/>
    <s v="NÃO"/>
    <x v="94"/>
    <n v="50000"/>
    <n v="100200"/>
    <n v="150200"/>
    <m/>
    <n v="150200"/>
    <n v="150200"/>
    <n v="0"/>
    <s v="R"/>
    <m/>
    <n v="0"/>
    <n v="150200"/>
    <n v="150200"/>
    <n v="0"/>
    <n v="75950"/>
    <n v="150200"/>
    <n v="0"/>
    <n v="0"/>
    <n v="0"/>
  </r>
  <r>
    <s v="SADM"/>
    <s v="MAT.LOGÍSTICA"/>
    <s v="ATIVIDADES"/>
    <x v="1"/>
    <x v="0"/>
    <s v="4-INVESTIMENTO"/>
    <s v="ORDINÁRIO"/>
    <s v="SIM"/>
    <s v="NÃO"/>
    <x v="95"/>
    <n v="50000"/>
    <n v="120150"/>
    <n v="170150"/>
    <m/>
    <n v="170150"/>
    <n v="170150"/>
    <n v="0"/>
    <s v="R"/>
    <m/>
    <n v="0"/>
    <n v="170150"/>
    <n v="170150"/>
    <n v="0"/>
    <n v="73500"/>
    <n v="170150"/>
    <n v="0"/>
    <n v="0"/>
    <n v="0"/>
  </r>
  <r>
    <s v="SADM"/>
    <s v="MAT.LOGÍSTICA"/>
    <s v="ATIVIDADES"/>
    <x v="1"/>
    <x v="0"/>
    <s v="4-INVESTIMENTO"/>
    <s v="ORDINÁRIO"/>
    <s v="SIM"/>
    <s v="NÃO"/>
    <x v="96"/>
    <n v="100000"/>
    <n v="493340"/>
    <n v="593340"/>
    <m/>
    <n v="593340"/>
    <n v="593340"/>
    <n v="0"/>
    <s v="R"/>
    <m/>
    <n v="0"/>
    <n v="593340"/>
    <n v="593340"/>
    <n v="0"/>
    <n v="369190"/>
    <n v="593340"/>
    <n v="0"/>
    <n v="0"/>
    <n v="0"/>
  </r>
  <r>
    <s v="SADM"/>
    <s v="MAT.LOGÍSTICA"/>
    <s v="ATIVIDADES"/>
    <x v="1"/>
    <x v="0"/>
    <s v="4-INVESTIMENTO"/>
    <s v="ORDINÁRIO"/>
    <s v="SIM"/>
    <s v="NÃO"/>
    <x v="97"/>
    <n v="100000"/>
    <n v="-53877.29"/>
    <n v="46122.71"/>
    <m/>
    <n v="46122.71"/>
    <n v="46122.71"/>
    <n v="0"/>
    <s v="R"/>
    <m/>
    <n v="0"/>
    <n v="46122.71"/>
    <n v="46122.71"/>
    <n v="0"/>
    <n v="21743.95"/>
    <n v="46122.71"/>
    <n v="0"/>
    <n v="0"/>
    <n v="0"/>
  </r>
  <r>
    <s v="SADM"/>
    <s v="MAT.LOGÍSTICA"/>
    <s v="ATIVIDADES"/>
    <x v="1"/>
    <x v="0"/>
    <s v="3-CUSTEIO"/>
    <s v="ORDINÁRIO"/>
    <s v="NÃO"/>
    <s v="NÃO"/>
    <x v="98"/>
    <m/>
    <n v="150048.97"/>
    <n v="150048.97"/>
    <m/>
    <n v="150048.97"/>
    <n v="150048.97"/>
    <n v="0"/>
    <s v="R"/>
    <m/>
    <n v="0"/>
    <n v="150048.97"/>
    <n v="150048.97"/>
    <n v="0"/>
    <n v="150048.97"/>
    <n v="150048.97"/>
    <n v="0"/>
    <n v="0"/>
    <n v="0"/>
  </r>
  <r>
    <s v="SADM"/>
    <s v="MAT.LOGÍSTICA"/>
    <s v="ATIVIDADES"/>
    <x v="1"/>
    <x v="0"/>
    <s v="3-CUSTEIO"/>
    <s v="GLOBAL"/>
    <s v="SIM"/>
    <s v="SIM"/>
    <x v="99"/>
    <n v="558024"/>
    <n v="3594.0600000000004"/>
    <n v="561618.06000000006"/>
    <m/>
    <n v="561618.06000000006"/>
    <n v="561618.06000000006"/>
    <n v="0"/>
    <s v="R"/>
    <n v="561618.05999999994"/>
    <n v="0"/>
    <n v="0"/>
    <n v="561618.05999999994"/>
    <n v="0"/>
    <n v="508525.08"/>
    <n v="561618.05999999994"/>
    <n v="0"/>
    <n v="0"/>
    <n v="0"/>
  </r>
  <r>
    <s v="SADM"/>
    <s v="MAT.LOGÍSTICA"/>
    <s v="ATIVIDADES"/>
    <x v="1"/>
    <x v="0"/>
    <s v="3-CUSTEIO"/>
    <s v="GLOBAL"/>
    <s v="SIM"/>
    <s v="SIM"/>
    <x v="100"/>
    <n v="1251933"/>
    <n v="-73821.999999999971"/>
    <n v="1178111"/>
    <m/>
    <n v="1178110.9999999998"/>
    <n v="1178110.9999999998"/>
    <n v="0"/>
    <s v="R"/>
    <n v="1178110.9999999998"/>
    <n v="0"/>
    <n v="0"/>
    <n v="1178110.9999999998"/>
    <n v="0"/>
    <n v="1019151.3700000001"/>
    <n v="1178110.9999999998"/>
    <n v="0"/>
    <n v="0"/>
    <n v="0"/>
  </r>
  <r>
    <s v="SADM"/>
    <s v="CONTRATOS"/>
    <s v="ATIVIDADES"/>
    <x v="1"/>
    <x v="0"/>
    <s v="3-CUSTEIO"/>
    <s v="GLOBAL"/>
    <s v="SIM"/>
    <s v="SIM"/>
    <x v="101"/>
    <n v="167220"/>
    <n v="-157620.85"/>
    <n v="9599.1499999999942"/>
    <m/>
    <n v="9599.15"/>
    <n v="9599.15"/>
    <n v="0"/>
    <s v="R"/>
    <n v="9599.15"/>
    <n v="0"/>
    <n v="0"/>
    <n v="9599.15"/>
    <n v="0"/>
    <n v="8813.09"/>
    <n v="9599.15"/>
    <n v="0"/>
    <n v="0"/>
    <n v="0"/>
  </r>
  <r>
    <s v="SADM"/>
    <s v="MAT.LOGÍSTICA"/>
    <s v="ATIVIDADES"/>
    <x v="1"/>
    <x v="0"/>
    <s v="3-CUSTEIO"/>
    <s v="GLOBAL"/>
    <s v="NÃO"/>
    <s v="SIM"/>
    <x v="102"/>
    <n v="0"/>
    <n v="148993.89000000001"/>
    <n v="148993.89000000001"/>
    <m/>
    <n v="148993.89000000001"/>
    <n v="148993.89000000001"/>
    <n v="0"/>
    <s v="R"/>
    <n v="148993.89000000001"/>
    <n v="0"/>
    <n v="0"/>
    <n v="148993.89000000001"/>
    <n v="0"/>
    <n v="148993.89000000001"/>
    <n v="148993.89000000001"/>
    <n v="0"/>
    <n v="0"/>
    <n v="0"/>
  </r>
  <r>
    <s v="SG.PRESIDÊNCIA"/>
    <s v="ASS.JURÍDICA"/>
    <s v="ATIVIDADES"/>
    <x v="1"/>
    <x v="0"/>
    <s v="3-CUSTEIO"/>
    <s v="ORDINÁRIO"/>
    <s v="SIM"/>
    <s v="NÃO"/>
    <x v="103"/>
    <n v="15000"/>
    <n v="1548"/>
    <n v="16548"/>
    <m/>
    <n v="16548"/>
    <n v="16548"/>
    <n v="0"/>
    <s v="R"/>
    <m/>
    <n v="0"/>
    <n v="16548"/>
    <n v="16548"/>
    <n v="0"/>
    <n v="16548"/>
    <n v="16548"/>
    <n v="0"/>
    <n v="0"/>
    <n v="0"/>
  </r>
  <r>
    <s v="SG.PRESIDÊNCIA"/>
    <s v="ASS.JURÍDICA"/>
    <s v="ATIVIDADES"/>
    <x v="1"/>
    <x v="0"/>
    <s v="3-CUSTEIO"/>
    <s v="ORDINÁRIO"/>
    <s v="NÃO"/>
    <s v="NÃO"/>
    <x v="104"/>
    <m/>
    <n v="8901"/>
    <n v="8901"/>
    <m/>
    <n v="8901"/>
    <n v="8901"/>
    <n v="0"/>
    <s v="R"/>
    <m/>
    <n v="0"/>
    <n v="8901"/>
    <n v="8901"/>
    <n v="0"/>
    <n v="0"/>
    <n v="8901"/>
    <n v="0"/>
    <n v="0"/>
    <n v="0"/>
  </r>
  <r>
    <s v="SG.PRESIDÊNCIA"/>
    <s v="SEG. INF. INSTITUCIONAL"/>
    <s v="ATIVIDADES"/>
    <x v="1"/>
    <x v="0"/>
    <s v="3-CUSTEIO"/>
    <s v="ORDINÁRIO"/>
    <s v="NÃO"/>
    <s v="NÃO"/>
    <x v="105"/>
    <m/>
    <n v="7006.88"/>
    <n v="7006.88"/>
    <m/>
    <n v="7006.88"/>
    <n v="7006.88"/>
    <n v="0"/>
    <s v="R"/>
    <m/>
    <n v="0"/>
    <n v="7006.88"/>
    <n v="7006.88"/>
    <n v="0"/>
    <n v="7006.88"/>
    <n v="7006.88"/>
    <n v="0"/>
    <n v="0"/>
    <n v="0"/>
  </r>
  <r>
    <s v="SG.PRESIDÊNCIA"/>
    <s v="SEG. INF. INSTITUCIONAL"/>
    <s v="ATIVIDADES"/>
    <x v="1"/>
    <x v="0"/>
    <s v="4-INVESTIMENTO"/>
    <s v="ORDINÁRIO"/>
    <s v="NÃO"/>
    <s v="NÃO"/>
    <x v="106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G. INF. INSTITUCIONAL"/>
    <s v="ATIVIDADES"/>
    <x v="1"/>
    <x v="0"/>
    <s v="3-CUSTEIO"/>
    <s v="ORDINÁRIO"/>
    <s v="NÃO"/>
    <s v="NÃO"/>
    <x v="107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G.PRESIDÊNCIA"/>
    <s v="ATIVIDADES"/>
    <x v="1"/>
    <x v="0"/>
    <s v="3-CUSTEIO"/>
    <s v="ORDINÁRIO"/>
    <s v="NÃO"/>
    <s v="NÃO"/>
    <x v="108"/>
    <m/>
    <n v="2318.2000000000003"/>
    <n v="2318.2000000000003"/>
    <m/>
    <n v="2318.1999999999998"/>
    <n v="2318.2000000000003"/>
    <n v="0"/>
    <s v="R"/>
    <m/>
    <n v="0"/>
    <n v="2318.1999999999998"/>
    <n v="2318.1999999999998"/>
    <n v="0"/>
    <n v="2318.1999999999998"/>
    <n v="2318.1999999999998"/>
    <n v="0"/>
    <n v="0"/>
    <n v="0"/>
  </r>
  <r>
    <s v="SADM"/>
    <s v="LICITAÇÕES"/>
    <s v="ATIVIDADES"/>
    <x v="1"/>
    <x v="0"/>
    <s v="3-CUSTEIO"/>
    <s v="ORDINÁRIO"/>
    <s v="SIM"/>
    <s v="NÃO"/>
    <x v="109"/>
    <n v="18700"/>
    <n v="-3000"/>
    <n v="15700"/>
    <m/>
    <n v="15700"/>
    <n v="15700"/>
    <n v="0"/>
    <s v="R"/>
    <m/>
    <n v="0"/>
    <n v="15700"/>
    <n v="15700"/>
    <n v="0"/>
    <n v="15700"/>
    <n v="15700"/>
    <n v="0"/>
    <n v="0"/>
    <n v="0"/>
  </r>
  <r>
    <s v="SADM"/>
    <s v="LICITAÇÕES"/>
    <s v="ATIVIDADES"/>
    <x v="1"/>
    <x v="5"/>
    <s v="3-CUSTEIO"/>
    <s v="ORDINÁRIO"/>
    <s v="SIM"/>
    <s v="NÃO"/>
    <x v="110"/>
    <n v="87733"/>
    <n v="-87733"/>
    <n v="0"/>
    <m/>
    <n v="0"/>
    <n v="0"/>
    <n v="0"/>
    <s v="R"/>
    <m/>
    <n v="0"/>
    <n v="0"/>
    <n v="0"/>
    <n v="0"/>
    <n v="0"/>
    <n v="0"/>
    <n v="0"/>
    <n v="0"/>
    <n v="0"/>
  </r>
  <r>
    <s v="SADM"/>
    <s v="LICITAÇÕES"/>
    <s v="ATIVIDADES"/>
    <x v="1"/>
    <x v="5"/>
    <s v="3-CUSTEIO"/>
    <s v="GLOBAL"/>
    <s v="NÃO"/>
    <s v="SIM"/>
    <x v="111"/>
    <n v="0"/>
    <n v="21219.97"/>
    <n v="21219.97"/>
    <m/>
    <n v="21219.97"/>
    <n v="21219.97"/>
    <n v="0"/>
    <s v="R"/>
    <n v="21219.97"/>
    <n v="0"/>
    <n v="0"/>
    <n v="21219.97"/>
    <n v="0"/>
    <n v="20574.160000000003"/>
    <n v="21219.97"/>
    <n v="0"/>
    <n v="0"/>
    <n v="0"/>
  </r>
  <r>
    <s v="SG.PRESIDÊNCIA"/>
    <s v="COM.SOCIAL"/>
    <s v="ATIVIDADES"/>
    <x v="1"/>
    <x v="6"/>
    <s v="3-CUSTEIO"/>
    <s v="ORDINÁRIO"/>
    <s v="SIM"/>
    <s v="NÃO"/>
    <x v="112"/>
    <n v="549128"/>
    <n v="-467633"/>
    <n v="81495"/>
    <m/>
    <n v="81495"/>
    <n v="81495"/>
    <n v="0"/>
    <s v="R"/>
    <m/>
    <n v="0"/>
    <n v="81495"/>
    <n v="81495"/>
    <n v="0"/>
    <n v="61495"/>
    <n v="81495"/>
    <n v="0"/>
    <n v="0"/>
    <n v="0"/>
  </r>
  <r>
    <s v="SG.PRESIDÊNCIA"/>
    <s v="COM.SOCIAL"/>
    <s v="ATIVIDADES"/>
    <x v="1"/>
    <x v="0"/>
    <s v="4-INVESTIMENTO"/>
    <s v="ORDINÁRIO"/>
    <s v="NÃO"/>
    <s v="NÃO"/>
    <x v="113"/>
    <n v="0"/>
    <n v="61000"/>
    <n v="61000"/>
    <m/>
    <n v="61000"/>
    <n v="61000"/>
    <n v="0"/>
    <s v="R"/>
    <m/>
    <n v="0"/>
    <n v="61000"/>
    <n v="61000"/>
    <n v="0"/>
    <n v="61000"/>
    <n v="61000"/>
    <n v="0"/>
    <n v="0"/>
    <n v="0"/>
  </r>
  <r>
    <s v="SG.PRESIDÊNCIA"/>
    <s v="COM.SOCIAL"/>
    <s v="ATIVIDADES"/>
    <x v="1"/>
    <x v="0"/>
    <s v="3-CUSTEIO"/>
    <s v="GLOBAL"/>
    <s v="SIM"/>
    <s v="SIM"/>
    <x v="114"/>
    <n v="178762"/>
    <n v="-124432.12"/>
    <n v="54329.880000000005"/>
    <m/>
    <n v="54329.87999999999"/>
    <n v="54329.87999999999"/>
    <n v="0"/>
    <s v="R"/>
    <n v="54329.88"/>
    <n v="0"/>
    <n v="0"/>
    <n v="54329.88"/>
    <n v="7.2759576141834259E-12"/>
    <n v="49795.679999999986"/>
    <n v="54329.88"/>
    <n v="0"/>
    <n v="0"/>
    <n v="0"/>
  </r>
  <r>
    <s v="SG.PRESIDÊNCIA"/>
    <s v="COM.SOCIAL"/>
    <s v="ATIVIDADES"/>
    <x v="0"/>
    <x v="0"/>
    <s v="3-CUSTEIO"/>
    <s v="ESTIMATIVO"/>
    <s v="SIM"/>
    <s v="SIM"/>
    <x v="115"/>
    <n v="1010265"/>
    <n v="-169341.66999999998"/>
    <n v="840923.33000000007"/>
    <m/>
    <n v="840923.33"/>
    <n v="840923.33"/>
    <n v="0"/>
    <s v="R"/>
    <n v="840923.33"/>
    <n v="0"/>
    <n v="0"/>
    <n v="840923.33"/>
    <n v="1.1641532182693481E-10"/>
    <n v="797721.58"/>
    <n v="840923.33"/>
    <n v="0"/>
    <n v="0"/>
    <n v="0"/>
  </r>
  <r>
    <s v="SG.PRESIDÊNCIA"/>
    <s v="COM.SOCIAL"/>
    <s v="ATIVIDADES"/>
    <x v="0"/>
    <x v="0"/>
    <s v="3-CUSTEIO"/>
    <s v="ESTIMATIVO"/>
    <s v="SIM"/>
    <s v="SIM"/>
    <x v="116"/>
    <n v="151539"/>
    <n v="-146822.33000000002"/>
    <n v="4716.6699999999837"/>
    <m/>
    <n v="4716.67"/>
    <n v="4716.67"/>
    <n v="0"/>
    <s v="R"/>
    <n v="4716.67"/>
    <n v="0"/>
    <n v="0"/>
    <n v="4716.67"/>
    <n v="0"/>
    <n v="0"/>
    <n v="4716.67"/>
    <n v="-1.6370904631912708E-11"/>
    <n v="-1.6370904631912708E-11"/>
    <n v="0"/>
  </r>
  <r>
    <s v="SG.PRESIDÊNCIA"/>
    <s v="COM.SOCIAL"/>
    <s v="ATIVIDADES"/>
    <x v="1"/>
    <x v="0"/>
    <s v="3-CUSTEIO"/>
    <s v="ORDINÁRIO"/>
    <s v="SIM"/>
    <s v="NÃO"/>
    <x v="117"/>
    <n v="10000"/>
    <n v="854"/>
    <n v="10854"/>
    <m/>
    <n v="10854"/>
    <n v="10854"/>
    <n v="0"/>
    <s v="R"/>
    <m/>
    <n v="0"/>
    <n v="10854"/>
    <n v="10854"/>
    <n v="0"/>
    <n v="10424"/>
    <n v="10854"/>
    <n v="0"/>
    <n v="0"/>
    <n v="0"/>
  </r>
  <r>
    <s v="SG.PRESIDÊNCIA"/>
    <s v="COM.SOCIAL"/>
    <s v="ATIVIDADES"/>
    <x v="1"/>
    <x v="0"/>
    <s v="3-CUSTEIO"/>
    <s v="ORDINÁRIO"/>
    <s v="SIM"/>
    <s v="NÃO"/>
    <x v="118"/>
    <n v="200000"/>
    <n v="-192375.26"/>
    <n v="7624.7399999999907"/>
    <m/>
    <n v="7624.74"/>
    <n v="7624.7399999999907"/>
    <n v="0"/>
    <s v="R"/>
    <m/>
    <n v="0"/>
    <n v="7624.74"/>
    <n v="7624.74"/>
    <n v="0"/>
    <n v="7624.74"/>
    <n v="7624.74"/>
    <n v="-9.0949470177292824E-12"/>
    <n v="-9.0949470177292824E-12"/>
    <n v="0"/>
  </r>
  <r>
    <s v="SG.PRESIDÊNCIA"/>
    <s v="COM.SOCIAL"/>
    <s v="ATIVIDADES"/>
    <x v="1"/>
    <x v="0"/>
    <s v="3-CUSTEIO"/>
    <s v="ORDINÁRIO"/>
    <s v="SIM"/>
    <s v="NÃO"/>
    <x v="119"/>
    <n v="20000"/>
    <n v="-2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M.SOCIAL"/>
    <s v="ATIVIDADES"/>
    <x v="1"/>
    <x v="0"/>
    <s v="3-CUSTEIO"/>
    <s v="ORDINÁRIO"/>
    <s v="SIM"/>
    <s v="NÃO"/>
    <x v="120"/>
    <n v="2000"/>
    <n v="-702"/>
    <n v="1298"/>
    <m/>
    <n v="1298"/>
    <n v="1298"/>
    <n v="0"/>
    <s v="R"/>
    <m/>
    <n v="0"/>
    <n v="1298"/>
    <n v="1298"/>
    <n v="0"/>
    <n v="1298"/>
    <n v="1298"/>
    <n v="0"/>
    <n v="0"/>
    <n v="0"/>
  </r>
  <r>
    <s v="SG.PRESIDÊNCIA"/>
    <s v="COM.SOCIAL"/>
    <s v="ATIVIDADES"/>
    <x v="1"/>
    <x v="0"/>
    <s v="3-CUSTEIO"/>
    <s v="ORDINÁRIO"/>
    <s v="SIM"/>
    <s v="NÃO"/>
    <x v="121"/>
    <n v="4000"/>
    <n v="-1996"/>
    <n v="2004"/>
    <m/>
    <n v="2004"/>
    <n v="2004"/>
    <n v="0"/>
    <s v="R"/>
    <m/>
    <n v="0"/>
    <n v="2004"/>
    <n v="2004"/>
    <n v="0"/>
    <n v="2004"/>
    <n v="2004"/>
    <n v="0"/>
    <n v="0"/>
    <n v="0"/>
  </r>
  <r>
    <s v="SG.PRESIDÊNCIA"/>
    <s v="COM.SOCIAL"/>
    <s v="ATIVIDADES"/>
    <x v="1"/>
    <x v="0"/>
    <s v="3-CUSTEIO"/>
    <s v="ORDINÁRIO"/>
    <s v="SIM"/>
    <s v="NÃO"/>
    <x v="122"/>
    <n v="15000"/>
    <n v="-11150.01"/>
    <n v="3849.99"/>
    <m/>
    <n v="3849.99"/>
    <n v="3849.99"/>
    <n v="0"/>
    <s v="R"/>
    <m/>
    <n v="0"/>
    <n v="3849.99"/>
    <n v="3849.99"/>
    <n v="0"/>
    <n v="3849.99"/>
    <n v="3849.99"/>
    <n v="0"/>
    <n v="0"/>
    <n v="0"/>
  </r>
  <r>
    <s v="SG.PRESIDÊNCIA"/>
    <s v="COM.SOCIAL"/>
    <s v="ATIVIDADES"/>
    <x v="1"/>
    <x v="0"/>
    <s v="3-CUSTEIO"/>
    <s v="ORDINÁRIO"/>
    <s v="SIM"/>
    <s v="NÃO"/>
    <x v="123"/>
    <n v="90000"/>
    <n v="-47362"/>
    <n v="42638"/>
    <m/>
    <n v="42638"/>
    <n v="42638"/>
    <n v="0"/>
    <s v="R"/>
    <m/>
    <n v="0"/>
    <n v="42638"/>
    <n v="42638"/>
    <n v="0"/>
    <n v="42638"/>
    <n v="42638"/>
    <n v="0"/>
    <n v="0"/>
    <n v="0"/>
  </r>
  <r>
    <s v="SG.PRESIDÊNCIA"/>
    <s v="COM.SOCIAL"/>
    <s v="ATIVIDADES"/>
    <x v="1"/>
    <x v="0"/>
    <s v="3-CUSTEIO"/>
    <s v="ORDINÁRIO"/>
    <s v="SIM"/>
    <s v="NÃO"/>
    <x v="124"/>
    <n v="9000"/>
    <n v="-3250"/>
    <n v="5750"/>
    <m/>
    <n v="5750"/>
    <n v="5750"/>
    <n v="0"/>
    <s v="R"/>
    <m/>
    <n v="0"/>
    <n v="5750"/>
    <n v="5750"/>
    <n v="0"/>
    <n v="5750"/>
    <n v="5750"/>
    <n v="0"/>
    <n v="0"/>
    <n v="0"/>
  </r>
  <r>
    <s v="SG.PRESIDÊNCIA"/>
    <s v="COM.SOCIAL"/>
    <s v="ATIVIDADES"/>
    <x v="1"/>
    <x v="0"/>
    <s v="3-CUSTEIO"/>
    <s v="ORDINÁRIO"/>
    <s v="SIM"/>
    <s v="NÃO"/>
    <x v="125"/>
    <n v="500000"/>
    <n v="-3566.06"/>
    <n v="496433.94"/>
    <m/>
    <n v="496433.94"/>
    <n v="496433.94"/>
    <n v="0"/>
    <s v="R"/>
    <m/>
    <n v="0"/>
    <n v="496433.94"/>
    <n v="496433.94"/>
    <n v="0"/>
    <n v="496433.94"/>
    <n v="496433.94"/>
    <n v="0"/>
    <n v="0"/>
    <n v="0"/>
  </r>
  <r>
    <s v="SG.PRESIDÊNCIA"/>
    <s v="COM.SOCIAL"/>
    <s v="ATIVIDADES"/>
    <x v="1"/>
    <x v="0"/>
    <s v="3-CUSTEIO"/>
    <s v="ORDINÁRIO"/>
    <s v="SIM"/>
    <s v="NÃO"/>
    <x v="126"/>
    <n v="78000"/>
    <n v="-39612"/>
    <n v="38388"/>
    <m/>
    <n v="38388"/>
    <n v="38388"/>
    <n v="0"/>
    <s v="R"/>
    <m/>
    <n v="0"/>
    <n v="38388"/>
    <n v="38388"/>
    <n v="0"/>
    <n v="38388"/>
    <n v="38388"/>
    <n v="0"/>
    <n v="0"/>
    <n v="0"/>
  </r>
  <r>
    <s v="SG.PRESIDÊNCIA"/>
    <s v="COM.SOCIAL"/>
    <s v="ATIVIDADES"/>
    <x v="1"/>
    <x v="0"/>
    <s v="3-CUSTEIO"/>
    <s v="ORDINÁRIO"/>
    <s v="SIM"/>
    <s v="NÃO"/>
    <x v="127"/>
    <n v="6500"/>
    <n v="2920"/>
    <n v="9420"/>
    <m/>
    <n v="9420"/>
    <n v="9420"/>
    <n v="0"/>
    <s v="R"/>
    <m/>
    <n v="0"/>
    <n v="9420"/>
    <n v="9420"/>
    <n v="0"/>
    <n v="9420"/>
    <n v="9420"/>
    <n v="0"/>
    <n v="0"/>
    <n v="0"/>
  </r>
  <r>
    <s v="SG.PRESIDÊNCIA"/>
    <s v="COM.SOCIAL"/>
    <s v="ATIVIDADES"/>
    <x v="1"/>
    <x v="0"/>
    <s v="3-CUSTEIO"/>
    <s v="ORDINÁRIO"/>
    <s v="SIM"/>
    <s v="NÃO"/>
    <x v="128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M.SOCIAL"/>
    <s v="ATIVIDADES"/>
    <x v="1"/>
    <x v="0"/>
    <s v="3-CUSTEIO"/>
    <s v="ORDINÁRIO"/>
    <s v="SIM"/>
    <s v="NÃO"/>
    <x v="129"/>
    <n v="40000"/>
    <n v="-10300"/>
    <n v="29700"/>
    <m/>
    <n v="29700"/>
    <n v="29700"/>
    <n v="0"/>
    <s v="R"/>
    <m/>
    <n v="0"/>
    <n v="29700"/>
    <n v="29700"/>
    <n v="0"/>
    <n v="29700"/>
    <n v="29700"/>
    <n v="0"/>
    <n v="0"/>
    <n v="0"/>
  </r>
  <r>
    <s v="SG.PRESIDÊNCIA"/>
    <s v="COM.SOCIAL"/>
    <s v="ATIVIDADES"/>
    <x v="1"/>
    <x v="0"/>
    <s v="3-CUSTEIO"/>
    <s v="ORDINÁRIO"/>
    <s v="SIM"/>
    <s v="NÃO"/>
    <x v="130"/>
    <n v="5000"/>
    <n v="6857"/>
    <n v="11857"/>
    <m/>
    <n v="11857"/>
    <n v="11857"/>
    <n v="0"/>
    <s v="R"/>
    <m/>
    <n v="0"/>
    <n v="11857"/>
    <n v="11857"/>
    <n v="0"/>
    <n v="11192"/>
    <n v="11857"/>
    <n v="0"/>
    <n v="0"/>
    <n v="0"/>
  </r>
  <r>
    <s v="SG.PRESIDÊNCIA"/>
    <s v="COM.SOCIAL"/>
    <s v="ATIVIDADES"/>
    <x v="1"/>
    <x v="0"/>
    <s v="3-CUSTEIO"/>
    <s v="ORDINÁRIO"/>
    <s v="SIM"/>
    <s v="NÃO"/>
    <x v="131"/>
    <n v="300000"/>
    <n v="-30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M.SOCIAL"/>
    <s v="ATIVIDADES"/>
    <x v="1"/>
    <x v="0"/>
    <s v="3-CUSTEIO"/>
    <s v="ORDINÁRIO"/>
    <s v="SIM"/>
    <s v="NÃO"/>
    <x v="132"/>
    <n v="100000"/>
    <n v="-10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M.SOCIAL"/>
    <s v="ATIVIDADES"/>
    <x v="1"/>
    <x v="0"/>
    <s v="4-INVESTIMENTO"/>
    <s v="ORDINÁRIO"/>
    <s v="SIM"/>
    <s v="NÃO"/>
    <x v="133"/>
    <n v="3900000"/>
    <n v="-390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M.SOCIAL"/>
    <s v="ATIVIDADES"/>
    <x v="1"/>
    <x v="0"/>
    <s v="3-CUSTEIO"/>
    <s v="ORDINÁRIO"/>
    <s v="SIM"/>
    <s v="NÃO"/>
    <x v="134"/>
    <n v="12000"/>
    <n v="9866"/>
    <n v="21866"/>
    <m/>
    <n v="21866"/>
    <n v="21866"/>
    <n v="0"/>
    <s v="R"/>
    <m/>
    <n v="0"/>
    <n v="21866"/>
    <n v="21866"/>
    <n v="0"/>
    <n v="0"/>
    <n v="21866"/>
    <n v="0"/>
    <n v="0"/>
    <n v="0"/>
  </r>
  <r>
    <s v="SG.PRESIDÊNCIA"/>
    <s v="COM.SOCIAL"/>
    <s v="ATIVIDADES"/>
    <x v="1"/>
    <x v="0"/>
    <s v="3-CUSTEIO"/>
    <s v="ORDINÁRIO"/>
    <s v="NÃO"/>
    <s v="NÃO"/>
    <x v="135"/>
    <n v="0"/>
    <n v="334.2"/>
    <n v="334.2"/>
    <m/>
    <n v="334.2"/>
    <n v="334.2"/>
    <n v="0"/>
    <s v="R"/>
    <m/>
    <n v="0"/>
    <n v="334.2"/>
    <n v="334.2"/>
    <n v="0"/>
    <n v="334.2"/>
    <n v="334.2"/>
    <n v="0"/>
    <n v="0"/>
    <n v="0"/>
  </r>
  <r>
    <s v="SG.PRESIDÊNCIA"/>
    <s v="COPA"/>
    <s v="ATIVIDADES"/>
    <x v="1"/>
    <x v="0"/>
    <s v="3-CUSTEIO"/>
    <s v="ORDINÁRIO"/>
    <s v="SIM"/>
    <s v="NÃO"/>
    <x v="136"/>
    <n v="18000"/>
    <n v="-18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PA"/>
    <s v="ATIVIDADES"/>
    <x v="1"/>
    <x v="0"/>
    <s v="3-CUSTEIO"/>
    <s v="ORDINÁRIO"/>
    <s v="SIM"/>
    <s v="NÃO"/>
    <x v="137"/>
    <n v="240000"/>
    <n v="-24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PA"/>
    <s v="ATIVIDADES"/>
    <x v="1"/>
    <x v="0"/>
    <s v="3-CUSTEIO"/>
    <s v="ORDINÁRIO"/>
    <s v="SIM"/>
    <s v="NÃO"/>
    <x v="138"/>
    <n v="18000"/>
    <n v="-18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PA"/>
    <s v="ATIVIDADES"/>
    <x v="1"/>
    <x v="0"/>
    <s v="3-CUSTEIO"/>
    <s v="ORDINÁRIO"/>
    <s v="SIM"/>
    <s v="NÃO"/>
    <x v="139"/>
    <n v="45000"/>
    <n v="-45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COPA"/>
    <s v="ATIVIDADES"/>
    <x v="1"/>
    <x v="0"/>
    <s v="3-CUSTEIO"/>
    <s v="ORDINÁRIO"/>
    <s v="SIM"/>
    <s v="NÃO"/>
    <x v="140"/>
    <n v="180000"/>
    <n v="-90695.85"/>
    <n v="89304.15"/>
    <m/>
    <n v="89304.15"/>
    <n v="89304.15"/>
    <n v="0"/>
    <s v="R"/>
    <m/>
    <n v="0"/>
    <n v="89304.15"/>
    <n v="89304.15"/>
    <n v="0"/>
    <n v="89304.15"/>
    <n v="89304.15"/>
    <n v="0"/>
    <n v="0"/>
    <n v="0"/>
  </r>
  <r>
    <s v="SG.PRESIDÊNCIA"/>
    <s v="COPA"/>
    <s v="ATIVIDADES"/>
    <x v="1"/>
    <x v="0"/>
    <s v="3-CUSTEIO"/>
    <s v="ORDINÁRIO"/>
    <s v="NÃO"/>
    <s v="NÃO"/>
    <x v="141"/>
    <m/>
    <n v="216797.8"/>
    <n v="216797.8"/>
    <m/>
    <n v="216797.8"/>
    <n v="216797.8"/>
    <n v="0"/>
    <s v="R"/>
    <m/>
    <n v="0"/>
    <n v="216797.8"/>
    <n v="216797.8"/>
    <n v="0"/>
    <n v="109422.8"/>
    <n v="216797.8"/>
    <n v="0"/>
    <n v="0"/>
    <n v="0"/>
  </r>
  <r>
    <s v="SG.PRESIDÊNCIA"/>
    <s v="COPA"/>
    <s v="ATIVIDADES"/>
    <x v="1"/>
    <x v="0"/>
    <s v="3-CUSTEIO"/>
    <s v="GLOBAL"/>
    <s v="SIM"/>
    <s v="SIM"/>
    <x v="142"/>
    <n v="105534"/>
    <n v="-20803.29"/>
    <n v="84730.709999999992"/>
    <m/>
    <n v="84730.710000000021"/>
    <n v="84730.710000000021"/>
    <n v="0"/>
    <s v="R"/>
    <n v="84730.709999999992"/>
    <n v="0"/>
    <n v="0"/>
    <n v="84730.709999999992"/>
    <n v="0"/>
    <n v="77529.8"/>
    <n v="84730.709999999992"/>
    <n v="0"/>
    <n v="0"/>
    <n v="0"/>
  </r>
  <r>
    <s v="SG.PRESIDÊNCIA"/>
    <s v="COPA"/>
    <s v="ATIVIDADES"/>
    <x v="1"/>
    <x v="0"/>
    <s v="3-CUSTEIO"/>
    <s v="ORDINÁRIO"/>
    <s v="NÃO"/>
    <s v="NÃO"/>
    <x v="143"/>
    <n v="0"/>
    <n v="14771.3"/>
    <n v="14771.3"/>
    <m/>
    <n v="14771.3"/>
    <n v="14771.3"/>
    <n v="0"/>
    <s v="R"/>
    <m/>
    <n v="0"/>
    <n v="14771.3"/>
    <n v="14771.3"/>
    <n v="0"/>
    <n v="14771.3"/>
    <n v="14771.3"/>
    <n v="0"/>
    <n v="0"/>
    <n v="0"/>
  </r>
  <r>
    <s v="SG.PRESIDÊNCIA"/>
    <s v="COPA"/>
    <s v="ATIVIDADES"/>
    <x v="1"/>
    <x v="0"/>
    <s v="3-CUSTEIO"/>
    <s v="GLOBAL"/>
    <s v="SIM"/>
    <s v="SIM"/>
    <x v="144"/>
    <n v="499150"/>
    <n v="-72655.039999999994"/>
    <n v="426494.96"/>
    <m/>
    <n v="426494.96"/>
    <n v="426494.96"/>
    <n v="0"/>
    <s v="R"/>
    <n v="426494.96"/>
    <n v="0"/>
    <n v="0"/>
    <n v="426494.96"/>
    <n v="0"/>
    <n v="388315.75999999995"/>
    <n v="426494.96"/>
    <n v="0"/>
    <n v="0"/>
    <n v="0"/>
  </r>
  <r>
    <s v="SG.PRESIDÊNCIA"/>
    <s v="COPA"/>
    <s v="ATIVIDADES"/>
    <x v="1"/>
    <x v="0"/>
    <s v="3-CUSTEIO"/>
    <s v="GLOBAL"/>
    <s v="SIM"/>
    <s v="SIM"/>
    <x v="145"/>
    <n v="124269"/>
    <n v="-15136.460000000001"/>
    <n v="109132.54"/>
    <m/>
    <n v="109132.54000000001"/>
    <n v="109132.54000000001"/>
    <n v="0"/>
    <s v="R"/>
    <n v="109132.54000000001"/>
    <n v="0"/>
    <n v="0"/>
    <n v="109132.54000000001"/>
    <n v="0"/>
    <n v="99255.74"/>
    <n v="109132.54000000001"/>
    <n v="0"/>
    <n v="0"/>
    <n v="0"/>
  </r>
  <r>
    <s v="SG.PRESIDÊNCIA"/>
    <s v="COPA"/>
    <s v="ATIVIDADES"/>
    <x v="1"/>
    <x v="0"/>
    <s v="3-CUSTEIO"/>
    <s v="ORDINÁRIO"/>
    <s v="NÃO"/>
    <s v="NÃO"/>
    <x v="146"/>
    <n v="0"/>
    <n v="13778.64"/>
    <n v="13778.64"/>
    <m/>
    <n v="13778.64"/>
    <n v="13778.64"/>
    <n v="0"/>
    <s v="R"/>
    <m/>
    <n v="0"/>
    <n v="13778.64"/>
    <n v="13778.64"/>
    <n v="0"/>
    <n v="13778.64"/>
    <n v="13778.64"/>
    <n v="0"/>
    <n v="0"/>
    <n v="0"/>
  </r>
  <r>
    <s v="SG.PRESIDÊNCIA"/>
    <s v="COPA"/>
    <s v="ATIVIDADES"/>
    <x v="1"/>
    <x v="0"/>
    <s v="3-CUSTEIO"/>
    <s v="GLOBAL"/>
    <s v="SIM"/>
    <s v="SIM"/>
    <x v="147"/>
    <n v="295573"/>
    <n v="31835.94"/>
    <n v="327408.94"/>
    <m/>
    <n v="327408.93999999994"/>
    <n v="327408.93999999994"/>
    <n v="0"/>
    <s v="R"/>
    <n v="327408.94000000006"/>
    <n v="0"/>
    <n v="0"/>
    <n v="327408.94000000006"/>
    <n v="0"/>
    <n v="295500.55"/>
    <n v="327408.94000000006"/>
    <n v="0"/>
    <n v="0"/>
    <n v="0"/>
  </r>
  <r>
    <s v="SG.PRESIDÊNCIA"/>
    <s v="COPA"/>
    <s v="ATIVIDADES"/>
    <x v="1"/>
    <x v="0"/>
    <s v="3-CUSTEIO"/>
    <s v="ORDINÁRIO"/>
    <s v="NÃO"/>
    <s v="NÃO"/>
    <x v="148"/>
    <n v="0"/>
    <n v="2531.13"/>
    <n v="2531.13"/>
    <m/>
    <n v="2531.13"/>
    <n v="2531.13"/>
    <n v="0"/>
    <s v="R"/>
    <m/>
    <n v="0"/>
    <n v="2531.13"/>
    <n v="2531.13"/>
    <n v="0"/>
    <n v="2531.13"/>
    <n v="2531.13"/>
    <n v="0"/>
    <n v="0"/>
    <n v="0"/>
  </r>
  <r>
    <s v="SG.PRESIDÊNCIA"/>
    <s v="COPA"/>
    <s v="ATIVIDADES"/>
    <x v="1"/>
    <x v="0"/>
    <s v="3-CUSTEIO"/>
    <s v="GLOBAL"/>
    <s v="NÃO"/>
    <s v="SIM"/>
    <x v="149"/>
    <n v="0"/>
    <n v="42475.41"/>
    <n v="42475.41"/>
    <m/>
    <n v="42475.41"/>
    <n v="42475.41"/>
    <n v="0"/>
    <s v="R"/>
    <n v="42475.41"/>
    <n v="0"/>
    <n v="0"/>
    <n v="42475.41"/>
    <n v="0"/>
    <n v="36654.709999999992"/>
    <n v="42475.41"/>
    <n v="0"/>
    <n v="0"/>
    <n v="0"/>
  </r>
  <r>
    <s v="SG.PRESIDÊNCIA"/>
    <s v="COPA"/>
    <s v="ATIVIDADES"/>
    <x v="1"/>
    <x v="0"/>
    <s v="3-CUSTEIO"/>
    <s v="ESTIMADO"/>
    <s v="SIM"/>
    <s v="SIM"/>
    <x v="150"/>
    <n v="28582"/>
    <n v="-5765.71"/>
    <n v="22816.29"/>
    <m/>
    <n v="22816.29"/>
    <n v="22816.29"/>
    <n v="0"/>
    <s v="R"/>
    <n v="22816.29"/>
    <n v="0"/>
    <n v="0"/>
    <n v="22816.29"/>
    <n v="0"/>
    <n v="22816.289999999997"/>
    <n v="22816.29"/>
    <n v="0"/>
    <n v="0"/>
    <n v="0"/>
  </r>
  <r>
    <s v="SGP"/>
    <s v="PAGAMENTO"/>
    <s v="PESSOAL"/>
    <x v="4"/>
    <x v="7"/>
    <s v="1-PESSOAL"/>
    <s v="GLOBAL"/>
    <s v="SIM"/>
    <s v="SIM"/>
    <x v="151"/>
    <n v="958695289"/>
    <n v="232193415.44999999"/>
    <n v="1190888704.45"/>
    <m/>
    <n v="1190888704.4499998"/>
    <n v="1190888704.4499998"/>
    <n v="0"/>
    <s v="R"/>
    <n v="1190888704.4499998"/>
    <m/>
    <m/>
    <n v="1190888704.4499998"/>
    <n v="2.384185791015625E-7"/>
    <n v="1187159180.4199998"/>
    <n v="1190888704.4499998"/>
    <n v="0"/>
    <n v="0"/>
    <n v="0"/>
  </r>
  <r>
    <s v="SGP"/>
    <s v="PAGAMENTO"/>
    <s v="PESSOAL"/>
    <x v="4"/>
    <x v="8"/>
    <s v="1-PESSOAL"/>
    <s v="GLOBAL"/>
    <s v="SIM"/>
    <s v="SIM"/>
    <x v="152"/>
    <n v="453264211"/>
    <n v="59847941.479999997"/>
    <n v="513112152.48000002"/>
    <m/>
    <n v="513112152.48000002"/>
    <n v="513112152.48000002"/>
    <n v="0"/>
    <s v="R"/>
    <n v="513112152.48000002"/>
    <m/>
    <m/>
    <n v="513112152.48000002"/>
    <n v="0"/>
    <n v="511983385.16999996"/>
    <n v="513112152.48000002"/>
    <n v="0"/>
    <n v="0"/>
    <n v="0"/>
  </r>
  <r>
    <s v="SGP"/>
    <s v="PAGAMENTO"/>
    <s v="CPSSS"/>
    <x v="4"/>
    <x v="9"/>
    <s v="1-PESSOAL"/>
    <s v="GLOBAL"/>
    <s v="SIM"/>
    <s v="SIM"/>
    <x v="153"/>
    <n v="163330537"/>
    <n v="9110046"/>
    <n v="172440583"/>
    <m/>
    <n v="172440583.00000003"/>
    <n v="172440583.00000003"/>
    <n v="0"/>
    <s v="R"/>
    <n v="172440583.00000003"/>
    <m/>
    <m/>
    <n v="172440583.00000003"/>
    <n v="-2.9802322387695313E-8"/>
    <n v="170867202.33000001"/>
    <n v="172440583.00000003"/>
    <n v="0"/>
    <n v="0"/>
    <n v="0"/>
  </r>
  <r>
    <s v="SGP"/>
    <s v="PAGAMENTO"/>
    <s v="MORADIA"/>
    <x v="1"/>
    <x v="10"/>
    <s v="3-CUSTEIO"/>
    <s v="GLOBAL"/>
    <s v="SIM"/>
    <s v="SIM"/>
    <x v="154"/>
    <n v="130"/>
    <n v="-130"/>
    <n v="0"/>
    <m/>
    <n v="0"/>
    <n v="0"/>
    <n v="0"/>
    <s v="R"/>
    <m/>
    <m/>
    <m/>
    <n v="0"/>
    <n v="0"/>
    <n v="0"/>
    <n v="0"/>
    <n v="0"/>
    <n v="0"/>
    <n v="0"/>
  </r>
  <r>
    <s v="SGP"/>
    <s v="PAGAMENTO"/>
    <s v="PESSOAL"/>
    <x v="4"/>
    <x v="11"/>
    <s v="1-PESSOAL"/>
    <s v="GLOBAL"/>
    <s v="SIM"/>
    <s v="SIM"/>
    <x v="155"/>
    <n v="30638246"/>
    <n v="-19678609.219999999"/>
    <n v="10959636.780000001"/>
    <m/>
    <n v="10959636.779999999"/>
    <n v="10959636.779999999"/>
    <n v="0"/>
    <s v="R"/>
    <n v="10959636.779999999"/>
    <m/>
    <m/>
    <n v="10959636.779999999"/>
    <n v="1.862645149230957E-9"/>
    <n v="10931210.360000001"/>
    <n v="10959636.779999999"/>
    <n v="0"/>
    <n v="0"/>
    <n v="0"/>
  </r>
  <r>
    <s v="SOF"/>
    <s v="CPLAN"/>
    <s v="BENEFÍCIOS"/>
    <x v="3"/>
    <x v="12"/>
    <s v="3-CUSTEIO"/>
    <s v="GLOBAL"/>
    <s v="SIM"/>
    <s v="NÃO"/>
    <x v="156"/>
    <n v="576000"/>
    <n v="-3696.33"/>
    <n v="572303.67000000004"/>
    <m/>
    <n v="572303.67000000004"/>
    <n v="572303.67000000004"/>
    <n v="0"/>
    <s v="R"/>
    <m/>
    <n v="0"/>
    <n v="572303.67000000004"/>
    <n v="572303.67000000004"/>
    <n v="0"/>
    <n v="500986.6"/>
    <n v="572303.67000000004"/>
    <n v="0"/>
    <n v="0"/>
    <n v="0"/>
  </r>
  <r>
    <s v="SOF"/>
    <s v="CPLAN"/>
    <s v="BENEFÍCIOS"/>
    <x v="3"/>
    <x v="12"/>
    <s v="3-CUSTEIO"/>
    <s v="ORDINÁRIO"/>
    <s v="NÃO"/>
    <s v="NÃO"/>
    <x v="157"/>
    <n v="0"/>
    <n v="3355.58"/>
    <n v="3355.58"/>
    <m/>
    <n v="3355.58"/>
    <n v="3355.58"/>
    <n v="0"/>
    <s v="R"/>
    <m/>
    <n v="0"/>
    <n v="3355.58"/>
    <n v="3355.58"/>
    <n v="0"/>
    <n v="3355.58"/>
    <n v="3355.58"/>
    <n v="0"/>
    <n v="0"/>
    <n v="0"/>
  </r>
  <r>
    <s v="SOF"/>
    <s v="CPLAN"/>
    <s v="ATIVIDADES"/>
    <x v="1"/>
    <x v="0"/>
    <s v="3-CUSTEIO"/>
    <s v="GLOBAL"/>
    <s v="SIM"/>
    <s v="SIM"/>
    <x v="158"/>
    <n v="900000"/>
    <n v="318851.54999999993"/>
    <n v="1218851.5499999998"/>
    <m/>
    <n v="1218851.55"/>
    <n v="1218851.55"/>
    <n v="0"/>
    <s v="R"/>
    <n v="1218851.55"/>
    <n v="0"/>
    <n v="0"/>
    <n v="1218851.55"/>
    <n v="0"/>
    <n v="1218851.5499999998"/>
    <n v="1218851.55"/>
    <n v="0"/>
    <n v="0"/>
    <n v="0"/>
  </r>
  <r>
    <s v="SOF"/>
    <s v="CPLAN"/>
    <s v="ATIVIDADES"/>
    <x v="1"/>
    <x v="0"/>
    <s v="3-CUSTEIO"/>
    <s v="GLOBAL"/>
    <s v="NÃO"/>
    <s v="SIM"/>
    <x v="159"/>
    <n v="0"/>
    <n v="370696.04999999993"/>
    <n v="370696.04999999993"/>
    <m/>
    <n v="370696.05000000005"/>
    <n v="370696.05000000005"/>
    <n v="0"/>
    <s v="R"/>
    <n v="370696.05000000005"/>
    <n v="0"/>
    <n v="0"/>
    <n v="370696.05000000005"/>
    <n v="0"/>
    <n v="370696.05000000005"/>
    <n v="370696.05000000005"/>
    <n v="0"/>
    <n v="0"/>
    <n v="0"/>
  </r>
  <r>
    <s v="SOF"/>
    <s v="CPLAN"/>
    <s v="ATIVIDADES"/>
    <x v="1"/>
    <x v="0"/>
    <s v="3-CUSTEIO"/>
    <s v="ESTIMATIVO"/>
    <s v="SIM"/>
    <s v="SIM"/>
    <x v="160"/>
    <n v="564000"/>
    <n v="38377.219999999987"/>
    <n v="602377.22"/>
    <m/>
    <n v="602377.22"/>
    <n v="602377.22"/>
    <n v="0"/>
    <s v="R"/>
    <n v="602377.22000000009"/>
    <n v="0"/>
    <n v="0"/>
    <n v="602377.22000000009"/>
    <n v="0"/>
    <n v="534901.18999999994"/>
    <n v="602377.22000000009"/>
    <n v="0"/>
    <n v="0"/>
    <n v="0"/>
  </r>
  <r>
    <s v="SOF"/>
    <s v="CPLAN"/>
    <s v="ATIVIDADES"/>
    <x v="1"/>
    <x v="0"/>
    <s v="3-CUSTEIO"/>
    <s v="ORDINÁRIO"/>
    <s v="NÃO"/>
    <s v="NÃO"/>
    <x v="161"/>
    <n v="0"/>
    <n v="53496.89"/>
    <n v="53496.89"/>
    <m/>
    <n v="53496.89"/>
    <n v="53496.89"/>
    <n v="0"/>
    <s v="R"/>
    <m/>
    <n v="0"/>
    <n v="53496.89"/>
    <n v="53496.89"/>
    <n v="0"/>
    <n v="53496.89"/>
    <n v="53496.89"/>
    <n v="0"/>
    <n v="0"/>
    <n v="0"/>
  </r>
  <r>
    <s v="SOF"/>
    <s v="CPLAN"/>
    <s v="ATIVIDADES"/>
    <x v="1"/>
    <x v="0"/>
    <s v="3-CUSTEIO"/>
    <s v="ESTIMATIVO"/>
    <s v="SIM"/>
    <s v="SIM"/>
    <x v="162"/>
    <n v="2500000"/>
    <n v="1512098.7999999996"/>
    <n v="4012098.8"/>
    <m/>
    <n v="4012098.8"/>
    <n v="4012098.8"/>
    <n v="0"/>
    <s v="R"/>
    <n v="4012098.8"/>
    <n v="0"/>
    <n v="0"/>
    <n v="4012098.8"/>
    <n v="0"/>
    <n v="4012098.8"/>
    <n v="4012098.8"/>
    <n v="0"/>
    <n v="0"/>
    <n v="0"/>
  </r>
  <r>
    <s v="SOF"/>
    <s v="CPLAN"/>
    <s v="ATIVIDADES"/>
    <x v="1"/>
    <x v="0"/>
    <s v="3-CUSTEIO"/>
    <s v="ESTIMATIVO"/>
    <s v="NÃO"/>
    <s v="SIM"/>
    <x v="163"/>
    <n v="0"/>
    <n v="2069443.65"/>
    <n v="2069443.65"/>
    <m/>
    <n v="2069443.6500000001"/>
    <n v="2069443.6500000001"/>
    <n v="0"/>
    <s v="R"/>
    <n v="2069443.65"/>
    <n v="0"/>
    <n v="0"/>
    <n v="2069443.65"/>
    <n v="0"/>
    <n v="2069443.6500000001"/>
    <n v="2069443.65"/>
    <n v="0"/>
    <n v="0"/>
    <n v="0"/>
  </r>
  <r>
    <s v="SOF"/>
    <s v="CPLAN"/>
    <s v="ATIVIDADES"/>
    <x v="1"/>
    <x v="0"/>
    <s v="3-CUSTEIO"/>
    <s v="ESTIMATIVO"/>
    <s v="SIM"/>
    <s v="SIM"/>
    <x v="164"/>
    <n v="6919000"/>
    <n v="-749291.08"/>
    <n v="6169708.9199999999"/>
    <m/>
    <n v="6169708.9199999999"/>
    <n v="6169708.9199999999"/>
    <n v="0"/>
    <s v="R"/>
    <n v="6169708.9199999999"/>
    <n v="0"/>
    <n v="0"/>
    <n v="6169708.9199999999"/>
    <n v="0"/>
    <n v="6169708.9199999999"/>
    <n v="6169708.9199999999"/>
    <n v="0"/>
    <n v="0"/>
    <n v="0"/>
  </r>
  <r>
    <s v="SOF"/>
    <s v="CPLAN"/>
    <s v="ATIVIDADES"/>
    <x v="1"/>
    <x v="0"/>
    <s v="3-CUSTEIO"/>
    <s v="ORDINÁRIO"/>
    <s v="NÃO"/>
    <s v="NÃO"/>
    <x v="165"/>
    <n v="0"/>
    <n v="14195.47"/>
    <n v="14195.47"/>
    <m/>
    <n v="14195.47"/>
    <n v="14195.47"/>
    <n v="0"/>
    <s v="R"/>
    <m/>
    <n v="0"/>
    <n v="14195.47"/>
    <n v="14195.47"/>
    <n v="0"/>
    <n v="14195.47"/>
    <n v="14195.47"/>
    <n v="0"/>
    <n v="0"/>
    <n v="0"/>
  </r>
  <r>
    <s v="SOF"/>
    <s v="CPLAN"/>
    <s v="ATIVIDADES"/>
    <x v="1"/>
    <x v="0"/>
    <s v="3-CUSTEIO"/>
    <s v="ESTIMADO"/>
    <s v="SIM"/>
    <s v="SIM"/>
    <x v="166"/>
    <n v="19802"/>
    <n v="76198"/>
    <n v="96000"/>
    <m/>
    <n v="96000"/>
    <n v="96000"/>
    <n v="0"/>
    <s v="R"/>
    <n v="96000"/>
    <n v="0"/>
    <n v="0"/>
    <n v="96000"/>
    <n v="0"/>
    <n v="67039.649999999994"/>
    <n v="96000"/>
    <n v="0"/>
    <n v="0"/>
    <n v="0"/>
  </r>
  <r>
    <s v="SOF"/>
    <s v="CPLAN"/>
    <s v="ATIVIDADES"/>
    <x v="1"/>
    <x v="0"/>
    <s v="3-CUSTEIO"/>
    <s v="ORDINÁRIO"/>
    <s v="NÃO"/>
    <s v="NÃO"/>
    <x v="167"/>
    <n v="0"/>
    <n v="34210.22"/>
    <n v="34210.22"/>
    <m/>
    <n v="34210.22"/>
    <n v="34210.22"/>
    <n v="0"/>
    <s v="R"/>
    <m/>
    <n v="0"/>
    <n v="34210.22"/>
    <n v="34210.22"/>
    <n v="0"/>
    <n v="34210.22"/>
    <n v="34210.22"/>
    <n v="0"/>
    <n v="0"/>
    <n v="0"/>
  </r>
  <r>
    <s v="SOF"/>
    <s v="CPLAN"/>
    <s v="ATIVIDADES"/>
    <x v="1"/>
    <x v="0"/>
    <s v="3-CUSTEIO"/>
    <s v="ORDINÁRIO"/>
    <s v="NÃO"/>
    <s v="SIM"/>
    <x v="168"/>
    <n v="0"/>
    <n v="119233.58"/>
    <n v="119233.58"/>
    <m/>
    <n v="119233.57999999999"/>
    <n v="119233.57999999999"/>
    <n v="0"/>
    <s v="R"/>
    <n v="119233.57999999999"/>
    <m/>
    <m/>
    <n v="119233.57999999999"/>
    <n v="1.4551915228366852E-11"/>
    <n v="118745.09"/>
    <n v="119233.57999999999"/>
    <n v="0"/>
    <n v="0"/>
    <n v="0"/>
  </r>
  <r>
    <s v="SOF"/>
    <s v="CPLAN"/>
    <s v="ATIVIDADES"/>
    <x v="1"/>
    <x v="0"/>
    <s v="3-CUSTEIO"/>
    <s v="ORDINÁRIO"/>
    <s v="NÃO"/>
    <s v="NÃO"/>
    <x v="169"/>
    <n v="0"/>
    <n v="679.99999999999989"/>
    <n v="679.99999999999989"/>
    <m/>
    <n v="680"/>
    <n v="679.99999999999989"/>
    <n v="0"/>
    <s v="R"/>
    <m/>
    <n v="0"/>
    <n v="680"/>
    <n v="680"/>
    <n v="0"/>
    <n v="297.94"/>
    <n v="680"/>
    <n v="0"/>
    <n v="0"/>
    <n v="0"/>
  </r>
  <r>
    <s v="SOF"/>
    <s v="CPLAN"/>
    <s v="ATIVIDADES"/>
    <x v="1"/>
    <x v="0"/>
    <s v="3-CUSTEIO"/>
    <s v="ORDINÁRIO"/>
    <s v="NÃO"/>
    <s v="NÃO"/>
    <x v="170"/>
    <n v="0"/>
    <n v="227.17"/>
    <n v="227.17"/>
    <m/>
    <n v="227.17"/>
    <n v="227.17"/>
    <n v="0"/>
    <s v="R"/>
    <m/>
    <n v="0"/>
    <n v="227.17"/>
    <n v="227.17"/>
    <n v="0"/>
    <n v="227.17"/>
    <n v="227.17"/>
    <n v="0"/>
    <n v="0"/>
    <n v="0"/>
  </r>
  <r>
    <s v="SGP"/>
    <s v="DESENV.PESSOAS"/>
    <s v="ATIVIDADES"/>
    <x v="1"/>
    <x v="0"/>
    <s v="3-CUSTEIO"/>
    <s v="GLOBAL"/>
    <s v="NÃO"/>
    <s v="SIM"/>
    <x v="171"/>
    <n v="0"/>
    <n v="0"/>
    <n v="0"/>
    <m/>
    <n v="0"/>
    <n v="0"/>
    <n v="0"/>
    <s v="R"/>
    <n v="0"/>
    <m/>
    <m/>
    <n v="0"/>
    <n v="0"/>
    <n v="0"/>
    <n v="0"/>
    <n v="0"/>
    <n v="0"/>
    <n v="0"/>
  </r>
  <r>
    <s v="SOF"/>
    <s v="CPLAN"/>
    <s v="ATIVIDADES"/>
    <x v="1"/>
    <x v="0"/>
    <s v="3-CUSTEIO"/>
    <s v="ORDINÁRIO"/>
    <s v="NÃO"/>
    <s v="NÃO"/>
    <x v="172"/>
    <m/>
    <n v="0"/>
    <n v="0"/>
    <m/>
    <n v="0"/>
    <n v="0"/>
    <n v="0"/>
    <s v="R"/>
    <m/>
    <n v="0"/>
    <n v="0"/>
    <n v="0"/>
    <n v="0"/>
    <n v="0"/>
    <n v="0"/>
    <n v="0"/>
    <n v="0"/>
    <n v="0"/>
  </r>
  <r>
    <s v="JUDICIÁRIA"/>
    <s v="JUDICIÁRIA"/>
    <s v="ATIVIDADES"/>
    <x v="1"/>
    <x v="0"/>
    <s v="3-CUSTEIO"/>
    <s v="GLOBAL"/>
    <s v="SIM"/>
    <s v="SIM"/>
    <x v="173"/>
    <n v="1364485"/>
    <n v="64676.05"/>
    <n v="1429161.05"/>
    <m/>
    <n v="1429161.05"/>
    <n v="1429161.05"/>
    <n v="0"/>
    <s v="R"/>
    <n v="1429161.0500000003"/>
    <n v="0"/>
    <n v="0"/>
    <n v="1429161.0500000003"/>
    <n v="0"/>
    <n v="1264969.54"/>
    <n v="1429161.0500000003"/>
    <n v="0"/>
    <n v="0"/>
    <n v="0"/>
  </r>
  <r>
    <s v="JUDICIÁRIA"/>
    <s v="JUDICIÁRIA"/>
    <s v="ATIVIDADES"/>
    <x v="1"/>
    <x v="0"/>
    <s v="3-CUSTEIO"/>
    <s v="ORDINÁRIO"/>
    <s v="NÃO"/>
    <s v="NÃO"/>
    <x v="174"/>
    <n v="0"/>
    <n v="61493.69"/>
    <n v="61493.69"/>
    <m/>
    <n v="61493.69"/>
    <n v="61493.69"/>
    <n v="0"/>
    <s v="R"/>
    <n v="0"/>
    <n v="0"/>
    <n v="61493.69"/>
    <n v="61493.69"/>
    <n v="0"/>
    <n v="61493.69"/>
    <n v="61493.69"/>
    <n v="0"/>
    <n v="0"/>
    <n v="0"/>
  </r>
  <r>
    <s v="JUDICIÁRIA"/>
    <s v="JUDICIÁRIA"/>
    <s v="ATIVIDADES"/>
    <x v="1"/>
    <x v="0"/>
    <s v="3-CUSTEIO"/>
    <s v="GLOBAL"/>
    <s v="SIM"/>
    <s v="SIM"/>
    <x v="175"/>
    <n v="120000"/>
    <n v="-120000"/>
    <n v="0"/>
    <m/>
    <n v="0"/>
    <n v="0"/>
    <n v="0"/>
    <s v="R"/>
    <n v="0"/>
    <n v="0"/>
    <n v="0"/>
    <n v="0"/>
    <n v="0"/>
    <n v="0"/>
    <n v="0"/>
    <n v="0"/>
    <n v="0"/>
    <n v="0"/>
  </r>
  <r>
    <s v="JUDICIÁRIA"/>
    <s v="JUDICIÁRIA"/>
    <s v="ATIVIDADES"/>
    <x v="2"/>
    <x v="0"/>
    <s v="3-CUSTEIO"/>
    <s v="GLOBAL"/>
    <s v="SIM"/>
    <s v="SIM"/>
    <x v="176"/>
    <n v="9966"/>
    <n v="-1721.2"/>
    <n v="8244.7999999999993"/>
    <m/>
    <n v="8244.7999999999993"/>
    <n v="8244.7999999999993"/>
    <n v="0"/>
    <s v="R"/>
    <n v="8244.7999999999993"/>
    <n v="0"/>
    <n v="0"/>
    <n v="8244.7999999999993"/>
    <n v="0"/>
    <n v="7554.2699999999995"/>
    <n v="8244.7999999999993"/>
    <n v="0"/>
    <n v="0"/>
    <n v="0"/>
  </r>
  <r>
    <s v="JUDICIÁRIA"/>
    <s v="JUDICIÁRIA"/>
    <s v="ATIVIDADES"/>
    <x v="1"/>
    <x v="0"/>
    <s v="3-CUSTEIO"/>
    <s v="ORDINÁRIO"/>
    <s v="SIM"/>
    <s v="NÃO"/>
    <x v="177"/>
    <n v="1700"/>
    <n v="-1700"/>
    <n v="0"/>
    <m/>
    <n v="0"/>
    <n v="0"/>
    <n v="0"/>
    <s v="R"/>
    <m/>
    <n v="0"/>
    <n v="0"/>
    <n v="0"/>
    <n v="0"/>
    <n v="0"/>
    <n v="0"/>
    <n v="0"/>
    <n v="0"/>
    <n v="0"/>
  </r>
  <r>
    <s v="JUDICIÁRIA"/>
    <s v="JUDICIÁRIA"/>
    <s v="ATIVIDADES"/>
    <x v="1"/>
    <x v="0"/>
    <s v="3-CUSTEIO"/>
    <s v="ORDINÁRIO"/>
    <s v="NÃO"/>
    <s v="NÃO"/>
    <x v="178"/>
    <n v="0"/>
    <n v="2400"/>
    <n v="2400"/>
    <m/>
    <n v="2400"/>
    <n v="2400"/>
    <n v="0"/>
    <s v="R"/>
    <m/>
    <n v="0"/>
    <n v="2400"/>
    <n v="2400"/>
    <n v="0"/>
    <n v="2400"/>
    <n v="2400"/>
    <n v="0"/>
    <n v="0"/>
    <n v="0"/>
  </r>
  <r>
    <s v="JUDICIÁRIA"/>
    <s v="JUDICIÁRIA"/>
    <s v="ATIVIDADES"/>
    <x v="1"/>
    <x v="0"/>
    <s v="3-CUSTEIO"/>
    <s v="ORDINÁRIO"/>
    <s v="NÃO"/>
    <s v="NÃO"/>
    <x v="179"/>
    <n v="0"/>
    <m/>
    <n v="0"/>
    <m/>
    <n v="0"/>
    <n v="0"/>
    <n v="0"/>
    <s v="R"/>
    <m/>
    <n v="0"/>
    <n v="0"/>
    <n v="0"/>
    <n v="0"/>
    <n v="0"/>
    <n v="0"/>
    <n v="0"/>
    <n v="0"/>
    <n v="0"/>
  </r>
  <r>
    <s v="SOF"/>
    <s v="SOF"/>
    <s v="ATIVIDADES"/>
    <x v="2"/>
    <x v="0"/>
    <s v="3-CUSTEIO"/>
    <s v="ORDINÁRIO"/>
    <s v="NÃO"/>
    <s v="NÃO"/>
    <x v="180"/>
    <n v="0"/>
    <n v="9490.32"/>
    <n v="9490.32"/>
    <m/>
    <n v="9490.32"/>
    <n v="9490.32"/>
    <n v="0"/>
    <s v="R"/>
    <m/>
    <n v="0"/>
    <n v="9490.32"/>
    <n v="9490.32"/>
    <n v="0"/>
    <n v="4575.6899999999996"/>
    <n v="9490.32"/>
    <n v="0"/>
    <n v="0"/>
    <n v="0"/>
  </r>
  <r>
    <s v="SOF"/>
    <s v="SOF"/>
    <s v="HONORÁRIOS"/>
    <x v="1"/>
    <x v="13"/>
    <s v="3-CUSTEIO"/>
    <s v="ORDINÁRIO"/>
    <s v="SIM"/>
    <s v="NÃO"/>
    <x v="181"/>
    <n v="19029084"/>
    <n v="7422385.5299999993"/>
    <n v="26451469.530000001"/>
    <m/>
    <n v="26451469.530000001"/>
    <n v="26451469.530000001"/>
    <n v="0"/>
    <s v="R"/>
    <m/>
    <n v="0"/>
    <n v="26451469.530000001"/>
    <n v="26451469.530000001"/>
    <n v="0"/>
    <n v="26373660.499999996"/>
    <n v="26451469.530000001"/>
    <n v="0"/>
    <n v="0"/>
    <n v="0"/>
  </r>
  <r>
    <s v="SOF"/>
    <s v="SOF"/>
    <s v="HONORÁRIOS"/>
    <x v="1"/>
    <x v="13"/>
    <s v="3-CUSTEIO"/>
    <s v="ORDINÁRIO"/>
    <s v="NÃO"/>
    <s v="NÃO"/>
    <x v="182"/>
    <n v="0"/>
    <n v="1128659.75"/>
    <n v="1128659.75"/>
    <m/>
    <n v="1128659.75"/>
    <n v="1128659.75"/>
    <n v="0"/>
    <s v="R"/>
    <m/>
    <n v="0"/>
    <n v="1128659.7499999998"/>
    <n v="1128659.7499999998"/>
    <n v="0"/>
    <n v="1128659.7499999998"/>
    <n v="1128659.7499999998"/>
    <n v="0"/>
    <n v="0"/>
    <n v="0"/>
  </r>
  <r>
    <s v="SOF"/>
    <s v="SOF"/>
    <s v="HONORÁRIOS"/>
    <x v="1"/>
    <x v="13"/>
    <s v="3-CUSTEIO"/>
    <s v="ORDINÁRIO"/>
    <s v="SIM"/>
    <s v="NÃO"/>
    <x v="183"/>
    <n v="4757280"/>
    <n v="748954.72000000009"/>
    <n v="5506234.7199999997"/>
    <m/>
    <n v="5506234.7199999997"/>
    <n v="5506234.7199999997"/>
    <n v="0"/>
    <s v="R"/>
    <m/>
    <n v="0"/>
    <n v="5506234.7199999997"/>
    <n v="5506234.7199999997"/>
    <n v="0"/>
    <n v="5482988.3200000003"/>
    <n v="5506234.7199999997"/>
    <n v="0"/>
    <n v="0"/>
    <n v="0"/>
  </r>
  <r>
    <s v="EJUD"/>
    <s v="EJUD"/>
    <s v="ATIVIDADES"/>
    <x v="5"/>
    <x v="0"/>
    <s v="3-CUSTEIO"/>
    <s v="ESTIMADO"/>
    <s v="SIM"/>
    <s v="SIM"/>
    <x v="184"/>
    <n v="460891"/>
    <n v="205788.97"/>
    <n v="666679.97"/>
    <m/>
    <n v="666679.97000000009"/>
    <n v="666679.97000000009"/>
    <n v="0"/>
    <s v="R"/>
    <n v="666679.97"/>
    <n v="0"/>
    <n v="0"/>
    <n v="666679.97"/>
    <n v="0"/>
    <n v="666679.97"/>
    <n v="666679.97"/>
    <n v="0"/>
    <n v="0"/>
    <n v="0"/>
  </r>
  <r>
    <s v="EJUD"/>
    <s v="EJUD"/>
    <s v="ATIVIDADES"/>
    <x v="2"/>
    <x v="0"/>
    <s v="3-CUSTEIO"/>
    <s v="GLOBAL"/>
    <s v="SIM"/>
    <s v="SIM"/>
    <x v="185"/>
    <n v="9492"/>
    <n v="60.97"/>
    <n v="9552.9699999999993"/>
    <m/>
    <n v="9552.9700000000012"/>
    <n v="9552.9700000000012"/>
    <n v="0"/>
    <s v="R"/>
    <n v="9552.9699999999993"/>
    <n v="0"/>
    <n v="0"/>
    <n v="9552.9699999999993"/>
    <n v="0"/>
    <n v="8753.85"/>
    <n v="9552.9699999999993"/>
    <n v="0"/>
    <n v="0"/>
    <n v="0"/>
  </r>
  <r>
    <s v="EJUD"/>
    <s v="EJUD"/>
    <s v="ATIVIDADES"/>
    <x v="0"/>
    <x v="0"/>
    <s v="3-CUSTEIO"/>
    <s v="ESTIMADO"/>
    <s v="SIM"/>
    <s v="SIM"/>
    <x v="186"/>
    <n v="133666"/>
    <n v="-20000"/>
    <n v="113666"/>
    <m/>
    <n v="113666"/>
    <n v="113666"/>
    <n v="0"/>
    <s v="R"/>
    <n v="113666"/>
    <n v="0"/>
    <n v="0"/>
    <n v="113666"/>
    <n v="0"/>
    <n v="103429.13"/>
    <n v="113666"/>
    <n v="0"/>
    <n v="0"/>
    <n v="0"/>
  </r>
  <r>
    <s v="EJUD"/>
    <s v="EJUD"/>
    <s v="ATIVIDADES"/>
    <x v="0"/>
    <x v="0"/>
    <s v="3-CUSTEIO"/>
    <s v="ESTIMADO"/>
    <s v="NÃO"/>
    <s v="SIM"/>
    <x v="187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EJUD"/>
    <s v="EJUD"/>
    <s v="ATIVIDADES"/>
    <x v="5"/>
    <x v="0"/>
    <s v="3-CUSTEIO"/>
    <s v="ORDINÁRIO"/>
    <s v="NÃO"/>
    <s v="NÃO"/>
    <x v="188"/>
    <n v="0"/>
    <n v="6065.34"/>
    <n v="6065.34"/>
    <m/>
    <n v="6065.34"/>
    <n v="6065.34"/>
    <n v="0"/>
    <s v="R"/>
    <m/>
    <n v="0"/>
    <n v="6065.34"/>
    <n v="6065.34"/>
    <n v="0"/>
    <n v="6065.34"/>
    <n v="6065.34"/>
    <n v="0"/>
    <n v="0"/>
    <n v="0"/>
  </r>
  <r>
    <s v="EJUD"/>
    <s v="EJUD"/>
    <s v="ATIVIDADES"/>
    <x v="5"/>
    <x v="0"/>
    <s v="3-CUSTEIO"/>
    <s v="ORDINÁRIO"/>
    <s v="SIM"/>
    <s v="NÃO"/>
    <x v="189"/>
    <n v="209239"/>
    <n v="25660.5"/>
    <n v="234899.5"/>
    <m/>
    <n v="234899.49999999997"/>
    <n v="234899.5"/>
    <n v="0"/>
    <s v="R"/>
    <m/>
    <n v="0"/>
    <n v="234899.49999999997"/>
    <n v="234899.49999999997"/>
    <n v="0"/>
    <n v="161126.32000000004"/>
    <n v="234899.49999999997"/>
    <n v="0"/>
    <n v="0"/>
    <n v="0"/>
  </r>
  <r>
    <s v="EJUD"/>
    <s v="EJUD"/>
    <s v="ATIVIDADES"/>
    <x v="5"/>
    <x v="0"/>
    <s v="3-CUSTEIO"/>
    <s v="ORDINÁRIO"/>
    <s v="SIM"/>
    <s v="NÃO"/>
    <x v="190"/>
    <n v="197929"/>
    <n v="-188849"/>
    <n v="9080"/>
    <m/>
    <n v="9080"/>
    <n v="9080"/>
    <n v="0"/>
    <s v="R"/>
    <m/>
    <n v="0"/>
    <n v="9080"/>
    <n v="9080"/>
    <n v="0"/>
    <n v="9080"/>
    <n v="9080"/>
    <n v="0"/>
    <n v="0"/>
    <n v="0"/>
  </r>
  <r>
    <s v="EJUD"/>
    <s v="EJUD"/>
    <s v="ATIVIDADES"/>
    <x v="5"/>
    <x v="14"/>
    <s v="3-CUSTEIO"/>
    <s v="ORDINÁRIO"/>
    <s v="SIM"/>
    <s v="NÃO"/>
    <x v="191"/>
    <n v="175982"/>
    <n v="-175982"/>
    <n v="0"/>
    <m/>
    <n v="0"/>
    <n v="0"/>
    <n v="0"/>
    <s v="R"/>
    <m/>
    <n v="0"/>
    <n v="0"/>
    <n v="0"/>
    <n v="0"/>
    <n v="0"/>
    <n v="0"/>
    <n v="0"/>
    <n v="0"/>
    <n v="0"/>
  </r>
  <r>
    <s v="EJUD"/>
    <s v="EJUD"/>
    <s v="ATIVIDADES"/>
    <x v="5"/>
    <x v="14"/>
    <s v="3-CUSTEIO"/>
    <s v="ORDINÁRIO"/>
    <s v="NÃO"/>
    <s v="SIM"/>
    <x v="192"/>
    <n v="0"/>
    <n v="128898"/>
    <n v="128898"/>
    <m/>
    <n v="128898"/>
    <n v="128898"/>
    <n v="0"/>
    <s v="R"/>
    <n v="128898"/>
    <n v="0"/>
    <n v="0"/>
    <n v="128898"/>
    <n v="0"/>
    <n v="128898"/>
    <n v="128898"/>
    <n v="0"/>
    <n v="0"/>
    <n v="0"/>
  </r>
  <r>
    <s v="EJUD"/>
    <s v="EJUD"/>
    <s v="ATIVIDADES"/>
    <x v="5"/>
    <x v="14"/>
    <s v="3-CUSTEIO"/>
    <s v="ORDINÁRIO"/>
    <s v="NÃO"/>
    <s v="SIM"/>
    <x v="193"/>
    <n v="0"/>
    <n v="74921"/>
    <n v="74921"/>
    <m/>
    <n v="74921"/>
    <n v="74921"/>
    <n v="0"/>
    <s v="R"/>
    <n v="74921"/>
    <n v="0"/>
    <n v="0"/>
    <n v="74921"/>
    <n v="0"/>
    <n v="74921"/>
    <n v="74921"/>
    <n v="0"/>
    <n v="0"/>
    <n v="0"/>
  </r>
  <r>
    <s v="EJUD"/>
    <s v="EJUD"/>
    <s v="ATIVIDADES"/>
    <x v="5"/>
    <x v="0"/>
    <s v="3-CUSTEIO"/>
    <s v="ORDINÁRIO"/>
    <s v="SIM"/>
    <s v="NÃO"/>
    <x v="194"/>
    <n v="45241"/>
    <n v="-5821"/>
    <n v="39420"/>
    <m/>
    <n v="39420"/>
    <n v="39420"/>
    <n v="0"/>
    <s v="R"/>
    <m/>
    <n v="0"/>
    <n v="39420"/>
    <n v="39420"/>
    <n v="0"/>
    <n v="19710"/>
    <n v="39420"/>
    <n v="0"/>
    <n v="0"/>
    <n v="0"/>
  </r>
  <r>
    <s v="EJUD"/>
    <s v="EJUD"/>
    <s v="ATIVIDADES"/>
    <x v="5"/>
    <x v="15"/>
    <s v="3-CUSTEIO"/>
    <s v="ORDINÁRIO"/>
    <s v="SIM"/>
    <s v="NÃO"/>
    <x v="195"/>
    <n v="676552"/>
    <n v="-455895.63"/>
    <n v="220656.37"/>
    <m/>
    <n v="220656.37000000002"/>
    <n v="220656.37"/>
    <n v="0"/>
    <s v="R"/>
    <m/>
    <n v="0"/>
    <n v="220656.37000000002"/>
    <n v="220656.37000000002"/>
    <n v="0"/>
    <n v="220656.36999999997"/>
    <n v="220656.37000000002"/>
    <n v="0"/>
    <n v="0"/>
    <n v="0"/>
  </r>
  <r>
    <s v="EJUD"/>
    <s v="EJUD"/>
    <s v="ATIVIDADES"/>
    <x v="5"/>
    <x v="16"/>
    <s v="3-CUSTEIO"/>
    <s v="ORDINÁRIO"/>
    <s v="SIM"/>
    <s v="NÃO"/>
    <x v="196"/>
    <n v="790156"/>
    <n v="123736.92"/>
    <n v="913892.92"/>
    <m/>
    <n v="913892.92000000016"/>
    <n v="913892.92"/>
    <n v="0"/>
    <s v="R"/>
    <m/>
    <n v="0"/>
    <n v="913892.92000000016"/>
    <n v="913892.92000000016"/>
    <n v="0"/>
    <n v="907666.06000000017"/>
    <n v="913892.92000000016"/>
    <n v="0"/>
    <n v="0"/>
    <n v="0"/>
  </r>
  <r>
    <s v="EJUD"/>
    <s v="EJUD"/>
    <s v="ATIVIDADES"/>
    <x v="2"/>
    <x v="0"/>
    <s v="3-CUSTEIO"/>
    <s v="GLOBAL"/>
    <s v="NÃO"/>
    <s v="SIM"/>
    <x v="197"/>
    <n v="0"/>
    <n v="68535.320000000007"/>
    <n v="68535.320000000007"/>
    <m/>
    <n v="68535.320000000007"/>
    <n v="68535.320000000007"/>
    <n v="0"/>
    <s v="R"/>
    <n v="68535.320000000007"/>
    <n v="0"/>
    <n v="0"/>
    <n v="68535.320000000007"/>
    <n v="0"/>
    <n v="68535.320000000007"/>
    <n v="68535.320000000007"/>
    <n v="0"/>
    <n v="0"/>
    <n v="0"/>
  </r>
  <r>
    <s v="SADM"/>
    <s v="PROJ.OBRAS"/>
    <s v="ATIVIDADES"/>
    <x v="6"/>
    <x v="0"/>
    <s v="3-CUSTEIO"/>
    <s v="ORDINÁRIO"/>
    <s v="SIM"/>
    <s v="NÃO"/>
    <x v="198"/>
    <n v="2750000"/>
    <n v="-803477.99999999988"/>
    <n v="1946522"/>
    <m/>
    <n v="1946521.9999999995"/>
    <n v="1946522"/>
    <n v="0"/>
    <s v="R"/>
    <m/>
    <n v="0"/>
    <n v="1946521.9999999995"/>
    <n v="1946521.9999999995"/>
    <n v="0"/>
    <n v="1340053.8799999999"/>
    <n v="1946521.9999999995"/>
    <n v="0"/>
    <n v="0"/>
    <n v="0"/>
  </r>
  <r>
    <s v="SADM"/>
    <s v="PROJ.OBRAS"/>
    <s v="ATIVIDADES"/>
    <x v="6"/>
    <x v="0"/>
    <s v="3-CUSTEIO"/>
    <s v="GLOBAL"/>
    <s v="NÃO"/>
    <s v="NÃO"/>
    <x v="199"/>
    <n v="0"/>
    <n v="178786"/>
    <n v="178786"/>
    <m/>
    <n v="178786"/>
    <n v="178786"/>
    <n v="0"/>
    <s v="R"/>
    <m/>
    <n v="0"/>
    <n v="178786"/>
    <n v="178786"/>
    <n v="0"/>
    <n v="2786"/>
    <n v="178786"/>
    <n v="0"/>
    <n v="0"/>
    <n v="0"/>
  </r>
  <r>
    <s v="SADM"/>
    <s v="PROJ.OBRAS"/>
    <s v="ATIVIDADES"/>
    <x v="6"/>
    <x v="0"/>
    <s v="3-CUSTEIO"/>
    <s v="ORDINÁRIO"/>
    <s v="NÃO"/>
    <s v="NÃO"/>
    <x v="200"/>
    <n v="0"/>
    <n v="489999.99999999994"/>
    <n v="489999.99999999994"/>
    <m/>
    <n v="490000"/>
    <n v="489999.99999999994"/>
    <n v="0"/>
    <s v="R"/>
    <m/>
    <n v="0"/>
    <n v="490000"/>
    <n v="490000"/>
    <n v="0"/>
    <n v="358516.88"/>
    <n v="490000"/>
    <n v="0"/>
    <n v="0"/>
    <n v="0"/>
  </r>
  <r>
    <s v="SADM"/>
    <s v="PROJ.OBRAS"/>
    <s v="ATIVIDADES"/>
    <x v="6"/>
    <x v="0"/>
    <s v="3-CUSTEIO"/>
    <s v="ORDINÁRIO"/>
    <s v="NÃO"/>
    <s v="NÃO"/>
    <x v="201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6"/>
    <x v="0"/>
    <s v="3-CUSTEIO"/>
    <s v="ORDINÁRIO"/>
    <s v="NÃO"/>
    <s v="NÃO"/>
    <x v="202"/>
    <n v="0"/>
    <n v="10032.35"/>
    <n v="10032.35"/>
    <m/>
    <n v="10032.35"/>
    <n v="10032.35"/>
    <n v="0"/>
    <s v="R"/>
    <m/>
    <n v="0"/>
    <n v="10032.35"/>
    <n v="10032.35"/>
    <n v="0"/>
    <n v="8545.15"/>
    <n v="10032.35"/>
    <n v="0"/>
    <n v="0"/>
    <n v="0"/>
  </r>
  <r>
    <s v="SADM"/>
    <s v="PROJ.OBRAS"/>
    <s v="ATIVIDADES"/>
    <x v="6"/>
    <x v="0"/>
    <s v="3-CUSTEIO"/>
    <s v="ORDINÁRIO"/>
    <s v="NÃO"/>
    <s v="NÃO"/>
    <x v="203"/>
    <n v="0"/>
    <n v="16946.75"/>
    <n v="16946.75"/>
    <m/>
    <n v="16946.75"/>
    <n v="16946.75"/>
    <n v="0"/>
    <s v="R"/>
    <m/>
    <n v="0"/>
    <n v="16946.75"/>
    <n v="16946.75"/>
    <n v="0"/>
    <n v="16946.75"/>
    <n v="16946.75"/>
    <n v="0"/>
    <n v="0"/>
    <n v="0"/>
  </r>
  <r>
    <s v="SADM"/>
    <s v="PROJ.OBRAS"/>
    <s v="ATIVIDADES"/>
    <x v="6"/>
    <x v="0"/>
    <s v="3-CUSTEIO"/>
    <s v="ORDINÁRIO"/>
    <s v="NÃO"/>
    <s v="NÃO"/>
    <x v="204"/>
    <n v="0"/>
    <n v="425137.69"/>
    <n v="425137.69"/>
    <m/>
    <n v="425137.69"/>
    <n v="425137.69"/>
    <n v="0"/>
    <s v="R"/>
    <m/>
    <n v="0"/>
    <n v="425137.69"/>
    <n v="425137.69"/>
    <n v="0"/>
    <n v="0"/>
    <n v="425137.69"/>
    <n v="0"/>
    <n v="0"/>
    <n v="0"/>
  </r>
  <r>
    <s v="SADM"/>
    <s v="PROJ.OBRAS"/>
    <s v="ATIVIDADES"/>
    <x v="6"/>
    <x v="0"/>
    <s v="4-INVESTIMENTO"/>
    <s v="ORDINÁRIO"/>
    <s v="NÃO"/>
    <s v="NÃO"/>
    <x v="205"/>
    <n v="0"/>
    <n v="57515"/>
    <n v="57515"/>
    <m/>
    <n v="57515"/>
    <n v="57515"/>
    <n v="0"/>
    <s v="R"/>
    <m/>
    <n v="0"/>
    <n v="57515"/>
    <n v="57515"/>
    <n v="0"/>
    <n v="57515"/>
    <n v="57515"/>
    <n v="0"/>
    <n v="0"/>
    <n v="0"/>
  </r>
  <r>
    <s v="SADM"/>
    <s v="PROJ.OBRAS"/>
    <s v="ATIVIDADES"/>
    <x v="6"/>
    <x v="0"/>
    <s v="4-INVESTIMENTO"/>
    <s v="ORDINÁRIO"/>
    <s v="NÃO"/>
    <s v="NÃO"/>
    <x v="206"/>
    <n v="0"/>
    <n v="9800"/>
    <n v="9800"/>
    <m/>
    <n v="9800"/>
    <n v="9800"/>
    <n v="0"/>
    <s v="R"/>
    <m/>
    <n v="0"/>
    <n v="9800"/>
    <n v="9800"/>
    <n v="0"/>
    <n v="0"/>
    <n v="9800"/>
    <n v="0"/>
    <n v="0"/>
    <n v="0"/>
  </r>
  <r>
    <s v="SADM"/>
    <s v="PROJ.OBRAS"/>
    <s v="ATIVIDADES"/>
    <x v="1"/>
    <x v="0"/>
    <s v="4-INVESTIMENTO"/>
    <s v="ORDINÁRIO"/>
    <s v="NÃO"/>
    <s v="NÃO"/>
    <x v="207"/>
    <n v="0"/>
    <n v="3973.08"/>
    <n v="3973.08"/>
    <m/>
    <n v="3973.08"/>
    <n v="3973.08"/>
    <n v="0"/>
    <s v="R"/>
    <m/>
    <n v="0"/>
    <n v="3973.08"/>
    <n v="3973.08"/>
    <n v="0"/>
    <n v="3973.08"/>
    <n v="3973.08"/>
    <n v="0"/>
    <n v="0"/>
    <n v="0"/>
  </r>
  <r>
    <s v="SADM"/>
    <s v="PROJ.OBRAS"/>
    <s v="ATIVIDADES"/>
    <x v="1"/>
    <x v="0"/>
    <s v="4-INVESTIMENTO"/>
    <s v="ORDINÁRIO"/>
    <s v="NÃO"/>
    <s v="NÃO"/>
    <x v="208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6"/>
    <x v="0"/>
    <s v="3-CUSTEIO"/>
    <s v="ORDINÁRIO"/>
    <s v="SIM"/>
    <s v="NÃO"/>
    <x v="209"/>
    <n v="800000"/>
    <n v="-80000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6"/>
    <x v="0"/>
    <s v="3-CUSTEIO"/>
    <s v="ORDINÁRIO"/>
    <s v="NÃO"/>
    <s v="NÃO"/>
    <x v="210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1"/>
    <x v="0"/>
    <s v="4-INVESTIMENTO"/>
    <s v="ORDINÁRIO"/>
    <s v="NÃO"/>
    <s v="NÃO"/>
    <x v="211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1"/>
    <x v="0"/>
    <s v="3-CUSTEIO"/>
    <s v="ORDINÁRIO"/>
    <s v="NÃO"/>
    <s v="NÃO"/>
    <x v="212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2"/>
    <x v="0"/>
    <s v="3-CUSTEIO"/>
    <s v="ORDINÁRIO"/>
    <s v="SIM"/>
    <s v="NÃO"/>
    <x v="213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ADM"/>
    <s v="PROJ.OBRAS"/>
    <s v="ATIVIDADES"/>
    <x v="1"/>
    <x v="0"/>
    <s v="3-CUSTEIO"/>
    <s v="ORDINÁRIO"/>
    <s v="SIM"/>
    <s v="NÃO"/>
    <x v="214"/>
    <n v="20000"/>
    <n v="5006.8999999999996"/>
    <n v="25006.9"/>
    <m/>
    <n v="25006.9"/>
    <n v="25006.9"/>
    <n v="0"/>
    <s v="R"/>
    <m/>
    <n v="0"/>
    <n v="25006.9"/>
    <n v="25006.9"/>
    <n v="0"/>
    <n v="25006.9"/>
    <n v="25006.9"/>
    <n v="0"/>
    <n v="0"/>
    <n v="0"/>
  </r>
  <r>
    <s v="SADM"/>
    <s v="PROJ.OBRAS"/>
    <s v="ATIVIDADES"/>
    <x v="1"/>
    <x v="0"/>
    <s v="4-INVESTIMENTO"/>
    <s v="ORDINÁRIO"/>
    <s v="SIM"/>
    <s v="NÃO"/>
    <x v="215"/>
    <n v="300000"/>
    <n v="-120765"/>
    <n v="179235"/>
    <m/>
    <n v="179235"/>
    <n v="179235"/>
    <n v="0"/>
    <s v="R"/>
    <m/>
    <n v="0"/>
    <n v="179235"/>
    <n v="179235"/>
    <n v="0"/>
    <n v="0"/>
    <n v="179235"/>
    <n v="0"/>
    <n v="0"/>
    <n v="0"/>
  </r>
  <r>
    <s v="SADM"/>
    <s v="CONTRATOS"/>
    <s v="ATIVIDADES"/>
    <x v="1"/>
    <x v="0"/>
    <s v="3-CUSTEIO"/>
    <s v="GLOBAL"/>
    <s v="SIM"/>
    <s v="SIM"/>
    <x v="216"/>
    <n v="43458"/>
    <n v="-1127.3699999999999"/>
    <n v="42330.63"/>
    <m/>
    <n v="42330.630000000005"/>
    <n v="42330.630000000005"/>
    <n v="0"/>
    <s v="R"/>
    <n v="42330.630000000005"/>
    <n v="0"/>
    <n v="0"/>
    <n v="42330.630000000005"/>
    <n v="0"/>
    <n v="35005.850000000006"/>
    <n v="42330.630000000005"/>
    <n v="0"/>
    <n v="0"/>
    <n v="0"/>
  </r>
  <r>
    <s v="SADM"/>
    <s v="CONTRATOS"/>
    <s v="ATIVIDADES"/>
    <x v="1"/>
    <x v="0"/>
    <s v="3-CUSTEIO"/>
    <s v="GLOBAL"/>
    <s v="SIM"/>
    <s v="SIM"/>
    <x v="217"/>
    <n v="21976"/>
    <n v="-569.87"/>
    <n v="21406.13"/>
    <m/>
    <n v="21406.13"/>
    <n v="21406.13"/>
    <n v="0"/>
    <s v="R"/>
    <n v="21406.13"/>
    <n v="0"/>
    <n v="0"/>
    <n v="21406.13"/>
    <n v="0"/>
    <n v="19472.640000000003"/>
    <n v="21406.13"/>
    <n v="0"/>
    <n v="0"/>
    <n v="0"/>
  </r>
  <r>
    <s v="SADM"/>
    <s v="CONTRATOS"/>
    <s v="ATIVIDADES"/>
    <x v="1"/>
    <x v="0"/>
    <s v="3-CUSTEIO"/>
    <s v="GLOBAL"/>
    <s v="SIM"/>
    <s v="SIM"/>
    <x v="218"/>
    <n v="135793"/>
    <n v="-135793"/>
    <n v="0"/>
    <m/>
    <n v="0"/>
    <n v="0"/>
    <n v="0"/>
    <s v="R"/>
    <n v="0"/>
    <n v="0"/>
    <n v="0"/>
    <n v="0"/>
    <n v="0"/>
    <n v="0"/>
    <n v="0"/>
    <n v="0"/>
    <n v="0"/>
    <n v="0"/>
  </r>
  <r>
    <s v="SADM"/>
    <s v="CONTRATOS"/>
    <s v="ATIVIDADES"/>
    <x v="1"/>
    <x v="0"/>
    <s v="3-CUSTEIO"/>
    <s v="GLOBAL"/>
    <s v="NÃO"/>
    <s v="SIM"/>
    <x v="219"/>
    <n v="0"/>
    <n v="42786.14"/>
    <n v="42786.14"/>
    <m/>
    <n v="42786.14"/>
    <n v="42786.14"/>
    <n v="0"/>
    <s v="R"/>
    <n v="42786.14"/>
    <n v="0"/>
    <n v="0"/>
    <n v="42786.14"/>
    <n v="0"/>
    <n v="38374.599999999991"/>
    <n v="42786.14"/>
    <n v="0"/>
    <n v="0"/>
    <n v="0"/>
  </r>
  <r>
    <s v="SADM"/>
    <s v="CONTRATOS"/>
    <s v="ATIVIDADES"/>
    <x v="1"/>
    <x v="0"/>
    <s v="3-CUSTEIO"/>
    <s v="GLOBAL"/>
    <s v="NÃO"/>
    <s v="SIM"/>
    <x v="220"/>
    <n v="0"/>
    <n v="86359.569999999978"/>
    <n v="86359.569999999978"/>
    <m/>
    <n v="86359.569999999978"/>
    <n v="86359.569999999978"/>
    <n v="0"/>
    <s v="R"/>
    <n v="86359.57"/>
    <n v="0"/>
    <n v="0"/>
    <n v="86359.57"/>
    <n v="0"/>
    <n v="77455.399999999994"/>
    <n v="86359.57"/>
    <n v="0"/>
    <n v="0"/>
    <n v="0"/>
  </r>
  <r>
    <s v="SADM"/>
    <s v="CONTRATOS"/>
    <s v="ATIVIDADES"/>
    <x v="1"/>
    <x v="0"/>
    <s v="3-CUSTEIO"/>
    <s v="GLOBAL"/>
    <s v="SIM"/>
    <s v="SIM"/>
    <x v="221"/>
    <n v="64248"/>
    <n v="-3378.38"/>
    <n v="60869.62"/>
    <m/>
    <n v="60869.62"/>
    <n v="60869.62"/>
    <n v="0"/>
    <s v="R"/>
    <n v="60869.62"/>
    <n v="0"/>
    <n v="0"/>
    <n v="60869.62"/>
    <n v="0"/>
    <n v="50588.9"/>
    <n v="60869.62"/>
    <n v="0"/>
    <n v="0"/>
    <n v="0"/>
  </r>
  <r>
    <s v="SADM"/>
    <s v="CONTRATOS"/>
    <s v="ATIVIDADES"/>
    <x v="1"/>
    <x v="0"/>
    <s v="3-CUSTEIO"/>
    <s v="GLOBAL"/>
    <s v="SIM"/>
    <s v="SIM"/>
    <x v="222"/>
    <n v="37791"/>
    <n v="-1528.880000000001"/>
    <n v="36262.119999999995"/>
    <m/>
    <n v="36262.119999999995"/>
    <n v="36262.119999999995"/>
    <n v="0"/>
    <s v="R"/>
    <n v="36262.120000000003"/>
    <n v="0"/>
    <n v="0"/>
    <n v="36262.120000000003"/>
    <n v="0"/>
    <n v="33022.33"/>
    <n v="36262.120000000003"/>
    <n v="0"/>
    <n v="0"/>
    <n v="0"/>
  </r>
  <r>
    <s v="SADM"/>
    <s v="CONTRATOS"/>
    <s v="ATIVIDADES"/>
    <x v="1"/>
    <x v="0"/>
    <s v="3-CUSTEIO"/>
    <s v="GLOBAL"/>
    <s v="SIM"/>
    <s v="SIM"/>
    <x v="223"/>
    <n v="24435"/>
    <n v="-1285.93"/>
    <n v="23149.07"/>
    <m/>
    <n v="23149.07"/>
    <n v="23149.07"/>
    <n v="0"/>
    <s v="R"/>
    <n v="23149.07"/>
    <n v="0"/>
    <n v="0"/>
    <n v="23149.07"/>
    <n v="0"/>
    <n v="21123.489999999998"/>
    <n v="23149.07"/>
    <n v="0"/>
    <n v="0"/>
    <n v="0"/>
  </r>
  <r>
    <s v="SADM"/>
    <s v="CONTRATOS"/>
    <s v="ATIVIDADES"/>
    <x v="1"/>
    <x v="0"/>
    <s v="3-CUSTEIO"/>
    <s v="GLOBAL"/>
    <s v="SIM"/>
    <s v="SIM"/>
    <x v="224"/>
    <n v="159856"/>
    <n v="-7353.0400000000009"/>
    <n v="152502.96"/>
    <m/>
    <n v="152502.96000000002"/>
    <n v="152502.96000000002"/>
    <n v="0"/>
    <s v="R"/>
    <n v="152502.96"/>
    <n v="0"/>
    <n v="0"/>
    <n v="152502.96"/>
    <n v="0"/>
    <n v="130630.98999999999"/>
    <n v="152502.96"/>
    <n v="0"/>
    <n v="0"/>
    <n v="0"/>
  </r>
  <r>
    <s v="SADM"/>
    <s v="CONTRATOS"/>
    <s v="ATIVIDADES"/>
    <x v="1"/>
    <x v="0"/>
    <s v="3-CUSTEIO"/>
    <s v="GLOBAL"/>
    <s v="SIM"/>
    <s v="SIM"/>
    <x v="225"/>
    <n v="149343"/>
    <n v="114557"/>
    <n v="263900"/>
    <m/>
    <n v="263900.00000000006"/>
    <n v="263900.00000000006"/>
    <n v="0"/>
    <s v="R"/>
    <n v="263900"/>
    <n v="0"/>
    <n v="0"/>
    <n v="263900"/>
    <n v="0"/>
    <n v="110719.15"/>
    <n v="263900"/>
    <n v="0"/>
    <n v="0"/>
    <n v="0"/>
  </r>
  <r>
    <s v="SADM"/>
    <s v="CONTRATOS"/>
    <s v="ATIVIDADES"/>
    <x v="1"/>
    <x v="0"/>
    <s v="3-CUSTEIO"/>
    <s v="ORDINÁRIO"/>
    <s v="NÃO"/>
    <s v="NÃO"/>
    <x v="226"/>
    <n v="0"/>
    <n v="126.86"/>
    <n v="126.86"/>
    <m/>
    <n v="126.86"/>
    <n v="126.86"/>
    <n v="0"/>
    <s v="R"/>
    <n v="0"/>
    <n v="0"/>
    <n v="126.86"/>
    <n v="126.86"/>
    <n v="0"/>
    <n v="126.86"/>
    <n v="126.86"/>
    <n v="0"/>
    <n v="0"/>
    <n v="0"/>
  </r>
  <r>
    <s v="SADM"/>
    <s v="CONTRATOS"/>
    <s v="ATIVIDADES"/>
    <x v="1"/>
    <x v="0"/>
    <s v="3-CUSTEIO"/>
    <s v="GLOBAL"/>
    <s v="SIM"/>
    <s v="SIM"/>
    <x v="227"/>
    <n v="152668"/>
    <n v="16632"/>
    <n v="169300"/>
    <m/>
    <n v="169300"/>
    <n v="169300"/>
    <n v="0"/>
    <s v="R"/>
    <n v="169300"/>
    <n v="0"/>
    <n v="0"/>
    <n v="169300"/>
    <n v="0"/>
    <n v="161215.02999999997"/>
    <n v="169300"/>
    <n v="0"/>
    <n v="0"/>
    <n v="0"/>
  </r>
  <r>
    <s v="SADM"/>
    <s v="CONTRATOS"/>
    <s v="ATIVIDADES"/>
    <x v="1"/>
    <x v="0"/>
    <s v="3-CUSTEIO"/>
    <s v="GLOBAL"/>
    <s v="SIM"/>
    <s v="SIM"/>
    <x v="228"/>
    <n v="16900"/>
    <n v="-11291"/>
    <n v="5609"/>
    <m/>
    <n v="5609"/>
    <n v="5609"/>
    <n v="0"/>
    <s v="R"/>
    <n v="5609"/>
    <n v="0"/>
    <n v="0"/>
    <n v="5609"/>
    <n v="0"/>
    <n v="5203.01"/>
    <n v="5609"/>
    <n v="0"/>
    <n v="0"/>
    <n v="0"/>
  </r>
  <r>
    <s v="SADM"/>
    <s v="CONTRATOS"/>
    <s v="ATIVIDADES"/>
    <x v="1"/>
    <x v="0"/>
    <s v="3-CUSTEIO"/>
    <s v="GLOBAL"/>
    <s v="SIM"/>
    <s v="SIM"/>
    <x v="229"/>
    <n v="4153"/>
    <n v="-122.3"/>
    <n v="4030.7"/>
    <m/>
    <n v="4030.7"/>
    <n v="4030.7"/>
    <n v="0"/>
    <s v="R"/>
    <n v="4030.7000000000003"/>
    <n v="0"/>
    <n v="0"/>
    <n v="4030.7000000000003"/>
    <n v="0"/>
    <n v="3001.1400000000003"/>
    <n v="4030.7000000000003"/>
    <n v="0"/>
    <n v="0"/>
    <n v="0"/>
  </r>
  <r>
    <s v="SADM"/>
    <s v="CONTRATOS"/>
    <s v="ATIVIDADES"/>
    <x v="1"/>
    <x v="0"/>
    <s v="3-CUSTEIO"/>
    <s v="GLOBAL"/>
    <s v="SIM"/>
    <s v="SIM"/>
    <x v="230"/>
    <n v="3982"/>
    <n v="-92.13"/>
    <n v="3889.87"/>
    <m/>
    <n v="3889.8700000000003"/>
    <n v="3889.8700000000003"/>
    <n v="0"/>
    <s v="R"/>
    <n v="3889.87"/>
    <n v="0"/>
    <n v="0"/>
    <n v="3889.87"/>
    <n v="0"/>
    <n v="3561.4500000000003"/>
    <n v="3889.87"/>
    <n v="0"/>
    <n v="0"/>
    <n v="0"/>
  </r>
  <r>
    <s v="SADM"/>
    <s v="CONTRATOS"/>
    <s v="ATIVIDADES"/>
    <x v="1"/>
    <x v="0"/>
    <s v="3-CUSTEIO"/>
    <s v="GLOBAL"/>
    <s v="SIM"/>
    <s v="SIM"/>
    <x v="231"/>
    <n v="4780"/>
    <n v="-169.31"/>
    <n v="4610.6899999999996"/>
    <m/>
    <n v="4610.6900000000005"/>
    <n v="4610.6900000000005"/>
    <n v="0"/>
    <s v="R"/>
    <n v="4610.6900000000005"/>
    <n v="0"/>
    <n v="0"/>
    <n v="4610.6900000000005"/>
    <n v="0"/>
    <n v="4224.9400000000005"/>
    <n v="4610.6900000000005"/>
    <n v="0"/>
    <n v="0"/>
    <n v="0"/>
  </r>
  <r>
    <s v="SADM"/>
    <s v="CONTRATOS"/>
    <s v="ATIVIDADES"/>
    <x v="1"/>
    <x v="0"/>
    <s v="3-CUSTEIO"/>
    <s v="GLOBAL"/>
    <s v="SIM"/>
    <s v="SIM"/>
    <x v="232"/>
    <n v="4230"/>
    <n v="-71.38"/>
    <n v="4158.62"/>
    <m/>
    <n v="4158.6200000000008"/>
    <n v="4158.6200000000008"/>
    <n v="0"/>
    <s v="R"/>
    <n v="4158.62"/>
    <n v="0"/>
    <n v="0"/>
    <n v="4158.62"/>
    <n v="0"/>
    <n v="3722.2899999999995"/>
    <n v="4158.62"/>
    <n v="0"/>
    <n v="0"/>
    <n v="0"/>
  </r>
  <r>
    <s v="SADM"/>
    <s v="CONTRATOS"/>
    <s v="ATIVIDADES"/>
    <x v="1"/>
    <x v="0"/>
    <s v="3-CUSTEIO"/>
    <s v="GLOBAL"/>
    <s v="SIM"/>
    <s v="SIM"/>
    <x v="233"/>
    <n v="19344"/>
    <n v="-13352.4"/>
    <n v="5991.6"/>
    <m/>
    <n v="5991.6"/>
    <n v="5991.6"/>
    <n v="0"/>
    <s v="R"/>
    <n v="5991.6"/>
    <n v="0"/>
    <n v="0"/>
    <n v="5991.6"/>
    <n v="0"/>
    <n v="5490.85"/>
    <n v="5991.6"/>
    <n v="0"/>
    <n v="0"/>
    <n v="0"/>
  </r>
  <r>
    <s v="SADM"/>
    <s v="CONTRATOS"/>
    <s v="ATIVIDADES"/>
    <x v="1"/>
    <x v="0"/>
    <s v="3-CUSTEIO"/>
    <s v="GLOBAL"/>
    <s v="SIM"/>
    <s v="SIM"/>
    <x v="234"/>
    <n v="8593"/>
    <n v="-356"/>
    <n v="8237"/>
    <m/>
    <n v="8237"/>
    <n v="8237"/>
    <n v="0"/>
    <s v="R"/>
    <n v="8237"/>
    <n v="0"/>
    <n v="0"/>
    <n v="8237"/>
    <n v="0"/>
    <n v="7547.58"/>
    <n v="8237"/>
    <n v="0"/>
    <n v="0"/>
    <n v="0"/>
  </r>
  <r>
    <s v="SADM"/>
    <s v="CONTRATOS"/>
    <s v="ATIVIDADES"/>
    <x v="1"/>
    <x v="0"/>
    <s v="3-CUSTEIO"/>
    <s v="ORDINÁRIO"/>
    <s v="NÃO"/>
    <s v="NÃO"/>
    <x v="235"/>
    <n v="0"/>
    <n v="1759.79"/>
    <n v="1759.79"/>
    <m/>
    <n v="1759.79"/>
    <n v="1759.79"/>
    <n v="0"/>
    <s v="R"/>
    <n v="0"/>
    <n v="0"/>
    <n v="1759.79"/>
    <n v="1759.79"/>
    <n v="0"/>
    <n v="1759.79"/>
    <n v="1759.79"/>
    <n v="0"/>
    <n v="0"/>
    <n v="0"/>
  </r>
  <r>
    <s v="SADM"/>
    <s v="CONTRATOS"/>
    <s v="ATIVIDADES"/>
    <x v="1"/>
    <x v="0"/>
    <s v="3-CUSTEIO"/>
    <s v="GLOBAL"/>
    <s v="SIM"/>
    <s v="SIM"/>
    <x v="236"/>
    <n v="9282"/>
    <n v="-9282"/>
    <n v="0"/>
    <m/>
    <n v="0"/>
    <n v="0"/>
    <n v="0"/>
    <s v="R"/>
    <n v="0"/>
    <n v="0"/>
    <n v="0"/>
    <n v="0"/>
    <n v="0"/>
    <n v="0"/>
    <n v="0"/>
    <n v="0"/>
    <n v="0"/>
    <n v="0"/>
  </r>
  <r>
    <s v="SADM"/>
    <s v="CONTRATOS"/>
    <s v="ATIVIDADES"/>
    <x v="1"/>
    <x v="0"/>
    <s v="3-CUSTEIO"/>
    <s v="GLOBAL"/>
    <s v="SIM"/>
    <s v="SIM"/>
    <x v="237"/>
    <n v="9282"/>
    <n v="-388.92000000000036"/>
    <n v="8893.08"/>
    <m/>
    <n v="8893.08"/>
    <n v="8893.08"/>
    <n v="0"/>
    <s v="R"/>
    <n v="8893.08"/>
    <n v="0"/>
    <n v="0"/>
    <n v="8893.08"/>
    <n v="0"/>
    <n v="8123.1900000000005"/>
    <n v="8893.08"/>
    <n v="0"/>
    <n v="0"/>
    <n v="0"/>
  </r>
  <r>
    <s v="SADM"/>
    <s v="CONTRATOS"/>
    <s v="ATIVIDADES"/>
    <x v="1"/>
    <x v="0"/>
    <s v="3-CUSTEIO"/>
    <s v="GLOBAL"/>
    <s v="SIM"/>
    <s v="SIM"/>
    <x v="238"/>
    <n v="9238"/>
    <n v="-481.11"/>
    <n v="8756.89"/>
    <m/>
    <n v="8756.8899999999976"/>
    <n v="8756.8899999999976"/>
    <n v="0"/>
    <s v="R"/>
    <n v="8756.89"/>
    <n v="0"/>
    <n v="0"/>
    <n v="8756.89"/>
    <n v="0"/>
    <n v="7941.1799999999985"/>
    <n v="8756.89"/>
    <n v="0"/>
    <n v="0"/>
    <n v="0"/>
  </r>
  <r>
    <s v="SADM"/>
    <s v="CONTRATOS"/>
    <s v="ATIVIDADES"/>
    <x v="1"/>
    <x v="0"/>
    <s v="3-CUSTEIO"/>
    <s v="GLOBAL"/>
    <s v="SIM"/>
    <s v="SIM"/>
    <x v="239"/>
    <n v="7209"/>
    <n v="-4209"/>
    <n v="3000"/>
    <m/>
    <n v="3000"/>
    <n v="3000"/>
    <n v="0"/>
    <s v="R"/>
    <n v="3000"/>
    <n v="0"/>
    <n v="0"/>
    <n v="3000"/>
    <n v="0"/>
    <n v="2700"/>
    <n v="3000"/>
    <n v="0"/>
    <n v="0"/>
    <n v="0"/>
  </r>
  <r>
    <s v="SADM"/>
    <s v="CONTRATOS"/>
    <s v="ATIVIDADES"/>
    <x v="1"/>
    <x v="0"/>
    <s v="3-CUSTEIO"/>
    <s v="GLOBAL"/>
    <s v="SIM"/>
    <s v="SIM"/>
    <x v="240"/>
    <n v="11344"/>
    <n v="-462.57000000000005"/>
    <n v="10881.43"/>
    <m/>
    <n v="10881.430000000002"/>
    <n v="10881.430000000002"/>
    <n v="0"/>
    <s v="R"/>
    <n v="10881.429999999998"/>
    <n v="0"/>
    <n v="0"/>
    <n v="10881.429999999998"/>
    <n v="1.8189894035458565E-12"/>
    <n v="8875.3700000000008"/>
    <n v="10881.429999999998"/>
    <n v="0"/>
    <n v="0"/>
    <n v="0"/>
  </r>
  <r>
    <s v="SADM"/>
    <s v="CONTRATOS"/>
    <s v="ATIVIDADES"/>
    <x v="1"/>
    <x v="0"/>
    <s v="3-CUSTEIO"/>
    <s v="GLOBAL"/>
    <s v="SIM"/>
    <s v="SIM"/>
    <x v="241"/>
    <n v="19089"/>
    <n v="-13460.18"/>
    <n v="5628.82"/>
    <m/>
    <n v="5628.8200000000006"/>
    <n v="5628.8200000000006"/>
    <n v="0"/>
    <s v="R"/>
    <n v="5628.82"/>
    <n v="0"/>
    <n v="0"/>
    <n v="5628.82"/>
    <n v="0"/>
    <n v="4070.43"/>
    <n v="5628.82"/>
    <n v="0"/>
    <n v="0"/>
    <n v="0"/>
  </r>
  <r>
    <s v="SADM"/>
    <s v="CONTRATOS"/>
    <s v="ATIVIDADES"/>
    <x v="1"/>
    <x v="0"/>
    <s v="3-CUSTEIO"/>
    <s v="GLOBAL"/>
    <s v="SIM"/>
    <s v="SIM"/>
    <x v="242"/>
    <n v="122766"/>
    <n v="-3635.6000000000004"/>
    <n v="119130.4"/>
    <m/>
    <n v="119130.39999999997"/>
    <n v="119130.39999999997"/>
    <n v="0"/>
    <s v="R"/>
    <n v="119130.4"/>
    <n v="0"/>
    <n v="0"/>
    <n v="119130.4"/>
    <n v="0"/>
    <n v="76294.8"/>
    <n v="119130.4"/>
    <n v="0"/>
    <n v="0"/>
    <n v="0"/>
  </r>
  <r>
    <s v="SADM"/>
    <s v="CONTRATOS"/>
    <s v="ATIVIDADES"/>
    <x v="1"/>
    <x v="0"/>
    <s v="3-CUSTEIO"/>
    <s v="GLOBAL"/>
    <s v="SIM"/>
    <s v="SIM"/>
    <x v="243"/>
    <n v="7920"/>
    <n v="-375.78000000000003"/>
    <n v="7544.22"/>
    <m/>
    <n v="7544.2200000000021"/>
    <n v="7544.2200000000021"/>
    <n v="0"/>
    <s v="R"/>
    <n v="7544.2199999999993"/>
    <n v="0"/>
    <n v="0"/>
    <n v="7544.2199999999993"/>
    <n v="9.0949470177292824E-13"/>
    <n v="6911.1200000000008"/>
    <n v="7544.2199999999993"/>
    <n v="0"/>
    <n v="0"/>
    <n v="0"/>
  </r>
  <r>
    <s v="SADM"/>
    <s v="CONTRATOS"/>
    <s v="ATIVIDADES"/>
    <x v="1"/>
    <x v="0"/>
    <s v="3-CUSTEIO"/>
    <s v="GLOBAL"/>
    <s v="SIM"/>
    <s v="SIM"/>
    <x v="244"/>
    <n v="6759"/>
    <n v="-344.02"/>
    <n v="6414.98"/>
    <m/>
    <n v="6414.9800000000014"/>
    <n v="6414.9800000000014"/>
    <n v="0"/>
    <s v="R"/>
    <n v="6414.98"/>
    <n v="0"/>
    <n v="0"/>
    <n v="6414.98"/>
    <n v="0"/>
    <n v="5108.3600000000015"/>
    <n v="6414.98"/>
    <n v="0"/>
    <n v="0"/>
    <n v="0"/>
  </r>
  <r>
    <s v="SADM"/>
    <s v="CONTRATOS"/>
    <s v="ATIVIDADES"/>
    <x v="1"/>
    <x v="0"/>
    <s v="3-CUSTEIO"/>
    <s v="GLOBAL"/>
    <s v="SIM"/>
    <s v="SIM"/>
    <x v="245"/>
    <n v="6670"/>
    <n v="-196.63000000000002"/>
    <n v="6473.37"/>
    <m/>
    <n v="6473.3700000000008"/>
    <n v="6473.3700000000008"/>
    <n v="0"/>
    <s v="R"/>
    <n v="6473.37"/>
    <n v="0"/>
    <n v="0"/>
    <n v="6473.37"/>
    <n v="0"/>
    <n v="5762.1900000000005"/>
    <n v="6473.37"/>
    <n v="0"/>
    <n v="0"/>
    <n v="0"/>
  </r>
  <r>
    <s v="SADM"/>
    <s v="CONTRATOS"/>
    <s v="ATIVIDADES"/>
    <x v="1"/>
    <x v="0"/>
    <s v="3-CUSTEIO"/>
    <s v="GLOBAL"/>
    <s v="SIM"/>
    <s v="SIM"/>
    <x v="246"/>
    <n v="20463"/>
    <n v="-13707.38"/>
    <n v="6755.6200000000008"/>
    <m/>
    <n v="6755.6239999999989"/>
    <n v="6755.6239999999989"/>
    <n v="0"/>
    <s v="R"/>
    <n v="6755.62"/>
    <n v="0"/>
    <n v="0"/>
    <n v="6755.62"/>
    <n v="0"/>
    <n v="6190.1"/>
    <n v="6755.62"/>
    <n v="0"/>
    <n v="0"/>
    <n v="0"/>
  </r>
  <r>
    <s v="SADM"/>
    <s v="CONTRATOS"/>
    <s v="ATIVIDADES"/>
    <x v="1"/>
    <x v="0"/>
    <s v="3-CUSTEIO"/>
    <s v="GLOBAL"/>
    <s v="SIM"/>
    <s v="SIM"/>
    <x v="247"/>
    <n v="6720"/>
    <n v="-114.43"/>
    <n v="6605.57"/>
    <m/>
    <n v="6605.5699999999988"/>
    <n v="6605.5699999999988"/>
    <n v="0"/>
    <s v="R"/>
    <n v="6605.57"/>
    <n v="0"/>
    <n v="0"/>
    <n v="6605.57"/>
    <n v="0"/>
    <n v="5404.869999999999"/>
    <n v="6605.57"/>
    <n v="0"/>
    <n v="0"/>
    <n v="0"/>
  </r>
  <r>
    <s v="SADM"/>
    <s v="CONTRATOS"/>
    <s v="ATIVIDADES"/>
    <x v="1"/>
    <x v="0"/>
    <s v="3-CUSTEIO"/>
    <s v="GLOBAL"/>
    <s v="SIM"/>
    <s v="SIM"/>
    <x v="248"/>
    <n v="4032"/>
    <n v="44.55"/>
    <n v="4076.55"/>
    <m/>
    <n v="4076.55"/>
    <n v="4076.55"/>
    <n v="0"/>
    <s v="R"/>
    <n v="4076.55"/>
    <n v="0"/>
    <n v="0"/>
    <n v="4076.55"/>
    <n v="0"/>
    <n v="3723.01"/>
    <n v="4076.55"/>
    <n v="0"/>
    <n v="0"/>
    <n v="0"/>
  </r>
  <r>
    <s v="SADM"/>
    <s v="CONTRATOS"/>
    <s v="ATIVIDADES"/>
    <x v="1"/>
    <x v="0"/>
    <s v="3-CUSTEIO"/>
    <s v="GLOBAL"/>
    <s v="SIM"/>
    <s v="SIM"/>
    <x v="249"/>
    <n v="3678"/>
    <n v="372.67"/>
    <n v="4050.67"/>
    <m/>
    <n v="4050.6699999999992"/>
    <n v="4050.6699999999992"/>
    <n v="0"/>
    <s v="R"/>
    <n v="4050.6699999999996"/>
    <n v="0"/>
    <n v="0"/>
    <n v="4050.6699999999996"/>
    <n v="4.5474735088646412E-13"/>
    <n v="3362.56"/>
    <n v="4050.6699999999996"/>
    <n v="0"/>
    <n v="0"/>
    <n v="0"/>
  </r>
  <r>
    <s v="SADM"/>
    <s v="CONTRATOS"/>
    <s v="ATIVIDADES"/>
    <x v="1"/>
    <x v="0"/>
    <s v="3-CUSTEIO"/>
    <s v="GLOBAL"/>
    <s v="SIM"/>
    <s v="SIM"/>
    <x v="250"/>
    <n v="5673"/>
    <n v="-254.26"/>
    <n v="5418.74"/>
    <m/>
    <n v="5418.7400000000007"/>
    <n v="5418.7400000000007"/>
    <n v="0"/>
    <s v="R"/>
    <n v="5418.74"/>
    <n v="0"/>
    <n v="0"/>
    <n v="5418.74"/>
    <n v="0"/>
    <n v="4893.9799999999996"/>
    <n v="5418.74"/>
    <n v="0"/>
    <n v="0"/>
    <n v="0"/>
  </r>
  <r>
    <s v="SADM"/>
    <s v="CONTRATOS"/>
    <s v="ATIVIDADES"/>
    <x v="1"/>
    <x v="0"/>
    <s v="3-CUSTEIO"/>
    <s v="GLOBAL"/>
    <s v="SIM"/>
    <s v="SIM"/>
    <x v="251"/>
    <n v="4329"/>
    <n v="-401.29"/>
    <n v="3927.71"/>
    <m/>
    <n v="3927.7100000000009"/>
    <n v="3927.7100000000009"/>
    <n v="0"/>
    <s v="R"/>
    <n v="3927.71"/>
    <n v="0"/>
    <n v="0"/>
    <n v="3927.71"/>
    <n v="0"/>
    <n v="3599.45"/>
    <n v="3927.71"/>
    <n v="0"/>
    <n v="0"/>
    <n v="0"/>
  </r>
  <r>
    <s v="SADM"/>
    <s v="CONTRATOS"/>
    <s v="ATIVIDADES"/>
    <x v="1"/>
    <x v="0"/>
    <s v="3-CUSTEIO"/>
    <s v="GLOBAL"/>
    <s v="SIM"/>
    <s v="SIM"/>
    <x v="252"/>
    <n v="15547"/>
    <n v="-9918.18"/>
    <n v="5628.82"/>
    <m/>
    <n v="5628.8200000000006"/>
    <n v="5628.8200000000006"/>
    <n v="0"/>
    <s v="R"/>
    <n v="5628.82"/>
    <n v="0"/>
    <n v="0"/>
    <n v="5628.82"/>
    <n v="0"/>
    <n v="5154.3"/>
    <n v="5628.82"/>
    <n v="0"/>
    <n v="0"/>
    <n v="0"/>
  </r>
  <r>
    <s v="SADM"/>
    <s v="CONTRATOS"/>
    <s v="ATIVIDADES"/>
    <x v="1"/>
    <x v="0"/>
    <s v="3-CUSTEIO"/>
    <s v="GLOBAL"/>
    <s v="SIM"/>
    <s v="SIM"/>
    <x v="253"/>
    <n v="4153"/>
    <n v="-122.3"/>
    <n v="4030.7"/>
    <m/>
    <n v="4030.7"/>
    <n v="4030.7"/>
    <n v="0"/>
    <s v="R"/>
    <n v="4030.7000000000003"/>
    <n v="0"/>
    <n v="0"/>
    <n v="4030.7000000000003"/>
    <n v="0"/>
    <n v="3681.7599999999998"/>
    <n v="4030.7000000000003"/>
    <n v="0"/>
    <n v="0"/>
    <n v="0"/>
  </r>
  <r>
    <s v="SADM"/>
    <s v="CONTRATOS"/>
    <s v="ATIVIDADES"/>
    <x v="1"/>
    <x v="0"/>
    <s v="3-CUSTEIO"/>
    <s v="GLOBAL"/>
    <s v="SIM"/>
    <s v="SIM"/>
    <x v="254"/>
    <n v="5673"/>
    <n v="-212.26"/>
    <n v="5460.74"/>
    <m/>
    <n v="5460.7400000000007"/>
    <n v="5460.7400000000007"/>
    <n v="0"/>
    <s v="R"/>
    <n v="5460.74"/>
    <n v="0"/>
    <n v="0"/>
    <n v="5460.74"/>
    <n v="0"/>
    <n v="4419.8799999999992"/>
    <n v="5460.74"/>
    <n v="0"/>
    <n v="0"/>
    <n v="0"/>
  </r>
  <r>
    <s v="SADM"/>
    <s v="CONTRATOS"/>
    <s v="ATIVIDADES"/>
    <x v="1"/>
    <x v="0"/>
    <s v="3-CUSTEIO"/>
    <s v="GLOBAL"/>
    <s v="SIM"/>
    <s v="SIM"/>
    <x v="255"/>
    <n v="16407"/>
    <n v="-671.13"/>
    <n v="15735.87"/>
    <m/>
    <n v="15735.870000000003"/>
    <n v="15735.870000000003"/>
    <n v="0"/>
    <s v="R"/>
    <n v="15735.869999999999"/>
    <n v="0"/>
    <n v="0"/>
    <n v="15735.869999999999"/>
    <n v="1.8189894035458565E-12"/>
    <n v="14419.340000000002"/>
    <n v="15735.869999999999"/>
    <n v="0"/>
    <n v="0"/>
    <n v="0"/>
  </r>
  <r>
    <s v="SADM"/>
    <s v="CONTRATOS"/>
    <s v="ATIVIDADES"/>
    <x v="1"/>
    <x v="0"/>
    <s v="3-CUSTEIO"/>
    <s v="GLOBAL"/>
    <s v="SIM"/>
    <s v="SIM"/>
    <x v="256"/>
    <n v="6321"/>
    <n v="-329.54"/>
    <n v="5991.46"/>
    <m/>
    <n v="5991.4599999999991"/>
    <n v="5991.4599999999991"/>
    <n v="0"/>
    <s v="R"/>
    <n v="5991.46"/>
    <n v="0"/>
    <n v="0"/>
    <n v="5991.46"/>
    <n v="0"/>
    <n v="5473.12"/>
    <n v="5991.46"/>
    <n v="0"/>
    <n v="0"/>
    <n v="0"/>
  </r>
  <r>
    <s v="SADM"/>
    <s v="CONTRATOS"/>
    <s v="ATIVIDADES"/>
    <x v="1"/>
    <x v="0"/>
    <s v="3-CUSTEIO"/>
    <s v="GLOBAL"/>
    <s v="SIM"/>
    <s v="SIM"/>
    <x v="257"/>
    <n v="8695"/>
    <n v="-1646.56"/>
    <n v="7048.4400000000005"/>
    <m/>
    <n v="7048.4400000000005"/>
    <n v="7048.4400000000005"/>
    <n v="0"/>
    <s v="R"/>
    <n v="7048.4400000000005"/>
    <n v="0"/>
    <n v="0"/>
    <n v="7048.4400000000005"/>
    <n v="0"/>
    <n v="6142.23"/>
    <n v="7048.4400000000005"/>
    <n v="0"/>
    <n v="0"/>
    <n v="0"/>
  </r>
  <r>
    <s v="SADM"/>
    <s v="CONTRATOS"/>
    <s v="ATIVIDADES"/>
    <x v="1"/>
    <x v="0"/>
    <s v="3-CUSTEIO"/>
    <s v="GLOBAL"/>
    <s v="SIM"/>
    <s v="SIM"/>
    <x v="258"/>
    <n v="11097"/>
    <n v="-562.37"/>
    <n v="10534.63"/>
    <m/>
    <n v="10534.630000000003"/>
    <n v="10534.630000000003"/>
    <n v="0"/>
    <s v="R"/>
    <n v="10534.630000000001"/>
    <n v="0"/>
    <n v="0"/>
    <n v="10534.630000000001"/>
    <n v="0"/>
    <n v="9642.69"/>
    <n v="10534.630000000001"/>
    <n v="0"/>
    <n v="0"/>
    <n v="0"/>
  </r>
  <r>
    <s v="SADM"/>
    <s v="CONTRATOS"/>
    <s v="ATIVIDADES"/>
    <x v="1"/>
    <x v="0"/>
    <s v="3-CUSTEIO"/>
    <s v="GLOBAL"/>
    <s v="SIM"/>
    <s v="SIM"/>
    <x v="259"/>
    <n v="5622"/>
    <n v="-233.23"/>
    <n v="5388.77"/>
    <m/>
    <n v="5388.77"/>
    <n v="5388.77"/>
    <n v="0"/>
    <s v="R"/>
    <n v="5388.7699999999995"/>
    <n v="0"/>
    <n v="0"/>
    <n v="5388.7699999999995"/>
    <n v="9.0949470177292824E-13"/>
    <n v="4938.18"/>
    <n v="5388.7699999999995"/>
    <n v="0"/>
    <n v="0"/>
    <n v="0"/>
  </r>
  <r>
    <s v="SADM"/>
    <s v="CONTRATOS"/>
    <s v="ATIVIDADES"/>
    <x v="1"/>
    <x v="0"/>
    <s v="3-CUSTEIO"/>
    <s v="GLOBAL"/>
    <s v="SIM"/>
    <s v="SIM"/>
    <x v="260"/>
    <n v="10899"/>
    <n v="-868.06000000000006"/>
    <n v="10030.94"/>
    <m/>
    <n v="10030.939999999999"/>
    <n v="10030.939999999999"/>
    <n v="0"/>
    <s v="R"/>
    <n v="10030.939999999999"/>
    <n v="0"/>
    <n v="0"/>
    <n v="10030.939999999999"/>
    <n v="1.8189894035458565E-12"/>
    <n v="9531.9399999999987"/>
    <n v="10030.939999999999"/>
    <n v="0"/>
    <n v="0"/>
    <n v="0"/>
  </r>
  <r>
    <s v="SADM"/>
    <s v="CONTRATOS"/>
    <s v="ATIVIDADES"/>
    <x v="1"/>
    <x v="0"/>
    <s v="3-CUSTEIO"/>
    <s v="GLOBAL"/>
    <s v="SIM"/>
    <s v="SIM"/>
    <x v="261"/>
    <n v="23791"/>
    <n v="-3076.6099999999997"/>
    <n v="20714.39"/>
    <m/>
    <n v="20714.390000000003"/>
    <n v="20714.390000000003"/>
    <n v="0"/>
    <s v="R"/>
    <n v="20714.39"/>
    <n v="0"/>
    <n v="0"/>
    <n v="20714.39"/>
    <n v="0"/>
    <n v="20714.39"/>
    <n v="20714.39"/>
    <n v="0"/>
    <n v="0"/>
    <n v="0"/>
  </r>
  <r>
    <s v="SADM"/>
    <s v="CONTRATOS"/>
    <s v="ATIVIDADES"/>
    <x v="1"/>
    <x v="0"/>
    <s v="3-CUSTEIO"/>
    <s v="GLOBAL"/>
    <s v="NÃO"/>
    <s v="SIM"/>
    <x v="262"/>
    <n v="0"/>
    <n v="540"/>
    <n v="540"/>
    <m/>
    <n v="540"/>
    <n v="540"/>
    <n v="0"/>
    <s v="R"/>
    <n v="540"/>
    <n v="0"/>
    <n v="0"/>
    <n v="540"/>
    <n v="0"/>
    <n v="0"/>
    <n v="540"/>
    <n v="0"/>
    <n v="0"/>
    <n v="0"/>
  </r>
  <r>
    <s v="SADM"/>
    <s v="CONTRATOS"/>
    <s v="ATIVIDADES"/>
    <x v="1"/>
    <x v="0"/>
    <s v="3-CUSTEIO"/>
    <s v="GLOBAL"/>
    <s v="NÃO"/>
    <s v="SIM"/>
    <x v="263"/>
    <n v="0"/>
    <n v="420"/>
    <n v="420"/>
    <m/>
    <n v="420"/>
    <n v="420"/>
    <n v="0"/>
    <s v="R"/>
    <n v="420"/>
    <n v="0"/>
    <n v="0"/>
    <n v="420"/>
    <n v="0"/>
    <n v="0"/>
    <n v="420"/>
    <n v="0"/>
    <n v="0"/>
    <n v="0"/>
  </r>
  <r>
    <s v="SADM"/>
    <s v="CONTRATOS"/>
    <s v="ATIVIDADES"/>
    <x v="1"/>
    <x v="0"/>
    <s v="3-CUSTEIO"/>
    <s v="GLOBAL"/>
    <s v="NÃO"/>
    <s v="SIM"/>
    <x v="264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ADM"/>
    <s v="CONTRATOS"/>
    <s v="ATIVIDADES"/>
    <x v="1"/>
    <x v="0"/>
    <s v="3-CUSTEIO"/>
    <s v="GLOBAL"/>
    <s v="SIM"/>
    <s v="SIM"/>
    <x v="265"/>
    <n v="5343"/>
    <n v="-224.66"/>
    <n v="5118.34"/>
    <m/>
    <n v="5118.34"/>
    <n v="5118.34"/>
    <n v="0"/>
    <s v="R"/>
    <n v="5118.34"/>
    <n v="0"/>
    <n v="0"/>
    <n v="5118.34"/>
    <n v="0"/>
    <n v="4400"/>
    <n v="5118.34"/>
    <n v="0"/>
    <n v="0"/>
    <n v="0"/>
  </r>
  <r>
    <s v="SADM"/>
    <s v="CONTRATOS"/>
    <s v="ATIVIDADES"/>
    <x v="1"/>
    <x v="0"/>
    <s v="3-CUSTEIO"/>
    <s v="GLOBAL"/>
    <s v="SIM"/>
    <s v="SIM"/>
    <x v="266"/>
    <n v="18183"/>
    <n v="-379.91000000000008"/>
    <n v="17803.09"/>
    <m/>
    <n v="17803.09"/>
    <n v="17803.09"/>
    <n v="0"/>
    <s v="R"/>
    <n v="17803.09"/>
    <n v="0"/>
    <n v="0"/>
    <n v="17803.09"/>
    <n v="0"/>
    <n v="15798.81"/>
    <n v="17803.09"/>
    <n v="0"/>
    <n v="0"/>
    <n v="0"/>
  </r>
  <r>
    <s v="SADM"/>
    <s v="CONTRATOS"/>
    <s v="ATIVIDADES"/>
    <x v="1"/>
    <x v="0"/>
    <s v="3-CUSTEIO"/>
    <s v="GLOBAL"/>
    <s v="SIM"/>
    <s v="SIM"/>
    <x v="267"/>
    <n v="5692"/>
    <n v="-261.39999999999998"/>
    <n v="5430.6"/>
    <m/>
    <n v="5430.6"/>
    <n v="5430.6"/>
    <n v="0"/>
    <s v="R"/>
    <n v="5430.6"/>
    <n v="0"/>
    <n v="0"/>
    <n v="5430.6"/>
    <n v="0"/>
    <n v="4852.72"/>
    <n v="5430.6"/>
    <n v="0"/>
    <n v="0"/>
    <n v="0"/>
  </r>
  <r>
    <s v="SADM"/>
    <s v="CONTRATOS"/>
    <s v="ATIVIDADES"/>
    <x v="1"/>
    <x v="0"/>
    <s v="3-CUSTEIO"/>
    <s v="GLOBAL"/>
    <s v="SIM"/>
    <s v="SIM"/>
    <x v="268"/>
    <n v="4632"/>
    <n v="-213.97"/>
    <n v="4418.03"/>
    <m/>
    <n v="4418.03"/>
    <n v="4418.03"/>
    <n v="0"/>
    <s v="R"/>
    <n v="4418.0300000000007"/>
    <n v="0"/>
    <n v="0"/>
    <n v="4418.0300000000007"/>
    <n v="0"/>
    <n v="3983.5"/>
    <n v="4418.0300000000007"/>
    <n v="0"/>
    <n v="0"/>
    <n v="0"/>
  </r>
  <r>
    <s v="SADM"/>
    <s v="CONTRATOS"/>
    <s v="ATIVIDADES"/>
    <x v="1"/>
    <x v="0"/>
    <s v="3-CUSTEIO"/>
    <s v="GLOBAL"/>
    <s v="SIM"/>
    <s v="SIM"/>
    <x v="269"/>
    <n v="5175"/>
    <n v="-238.09"/>
    <n v="4936.91"/>
    <m/>
    <n v="4936.9100000000008"/>
    <n v="4936.9100000000008"/>
    <n v="0"/>
    <s v="R"/>
    <n v="4936.91"/>
    <n v="0"/>
    <n v="0"/>
    <n v="4936.91"/>
    <n v="0"/>
    <n v="4082.87"/>
    <n v="4936.91"/>
    <n v="0"/>
    <n v="0"/>
    <n v="0"/>
  </r>
  <r>
    <s v="SADM"/>
    <s v="CONTRATOS"/>
    <s v="ATIVIDADES"/>
    <x v="1"/>
    <x v="0"/>
    <s v="3-CUSTEIO"/>
    <s v="GLOBAL"/>
    <s v="SIM"/>
    <s v="SIM"/>
    <x v="270"/>
    <n v="4314"/>
    <n v="-199.86"/>
    <n v="4114.1400000000003"/>
    <m/>
    <n v="4114.1400000000003"/>
    <n v="4114.1400000000003"/>
    <n v="0"/>
    <s v="R"/>
    <n v="4114.1400000000003"/>
    <n v="0"/>
    <n v="0"/>
    <n v="4114.1400000000003"/>
    <n v="0"/>
    <n v="3763.7999999999997"/>
    <n v="4114.1400000000003"/>
    <n v="0"/>
    <n v="0"/>
    <n v="0"/>
  </r>
  <r>
    <s v="SADM"/>
    <s v="CONTRATOS"/>
    <s v="ATIVIDADES"/>
    <x v="1"/>
    <x v="0"/>
    <s v="3-CUSTEIO"/>
    <s v="GLOBAL"/>
    <s v="SIM"/>
    <s v="SIM"/>
    <x v="271"/>
    <n v="153474"/>
    <n v="-3925.11"/>
    <n v="149548.89000000001"/>
    <m/>
    <n v="149548.89000000001"/>
    <n v="149548.89000000001"/>
    <n v="0"/>
    <s v="R"/>
    <n v="149548.88999999998"/>
    <n v="0"/>
    <n v="0"/>
    <n v="149548.88999999998"/>
    <n v="2.9103830456733704E-11"/>
    <n v="123559.40000000001"/>
    <n v="149548.88999999998"/>
    <n v="0"/>
    <n v="0"/>
    <n v="0"/>
  </r>
  <r>
    <s v="SADM"/>
    <s v="CONTRATOS"/>
    <s v="ATIVIDADES"/>
    <x v="1"/>
    <x v="0"/>
    <s v="3-CUSTEIO"/>
    <s v="GLOBAL"/>
    <s v="SIM"/>
    <s v="SIM"/>
    <x v="272"/>
    <n v="20392"/>
    <n v="-12622.509999999998"/>
    <n v="7769.4900000000016"/>
    <m/>
    <n v="7769.49"/>
    <n v="7769.49"/>
    <n v="0"/>
    <s v="R"/>
    <n v="7769.49"/>
    <n v="0"/>
    <n v="0"/>
    <n v="7769.49"/>
    <n v="1.8189894035458565E-12"/>
    <n v="7118.45"/>
    <n v="7769.49"/>
    <n v="0"/>
    <n v="0"/>
    <n v="0"/>
  </r>
  <r>
    <s v="SADM"/>
    <s v="CONTRATOS"/>
    <s v="ATIVIDADES"/>
    <x v="1"/>
    <x v="0"/>
    <s v="3-CUSTEIO"/>
    <s v="GLOBAL"/>
    <s v="SIM"/>
    <s v="SIM"/>
    <x v="273"/>
    <n v="269076"/>
    <n v="-27858.03"/>
    <n v="241217.97"/>
    <m/>
    <n v="241217.97"/>
    <n v="241217.97"/>
    <n v="0"/>
    <s v="R"/>
    <n v="241217.97"/>
    <n v="0"/>
    <n v="0"/>
    <n v="241217.97"/>
    <n v="0"/>
    <n v="240587.37"/>
    <n v="241217.97"/>
    <n v="0"/>
    <n v="0"/>
    <n v="0"/>
  </r>
  <r>
    <s v="SADM"/>
    <s v="CONTRATOS"/>
    <s v="ATIVIDADES"/>
    <x v="1"/>
    <x v="0"/>
    <s v="3-CUSTEIO"/>
    <s v="ORDINÁRIO"/>
    <s v="NÃO"/>
    <s v="NÃO"/>
    <x v="274"/>
    <n v="0"/>
    <n v="22784.14"/>
    <n v="22784.14"/>
    <m/>
    <n v="22784.14"/>
    <n v="22784.14"/>
    <n v="0"/>
    <s v="R"/>
    <m/>
    <n v="0"/>
    <n v="22784.14"/>
    <n v="22784.14"/>
    <n v="0"/>
    <n v="22784.14"/>
    <n v="22784.14"/>
    <n v="0"/>
    <n v="0"/>
    <n v="0"/>
  </r>
  <r>
    <s v="SADM"/>
    <s v="CONTRATOS"/>
    <s v="ATIVIDADES"/>
    <x v="1"/>
    <x v="0"/>
    <s v="3-CUSTEIO"/>
    <s v="GLOBAL"/>
    <s v="SIM"/>
    <s v="SIM"/>
    <x v="275"/>
    <n v="227976"/>
    <n v="22961.75"/>
    <n v="250937.75"/>
    <m/>
    <n v="250937.75"/>
    <n v="250937.75"/>
    <n v="0"/>
    <s v="R"/>
    <n v="250937.74999999997"/>
    <n v="0"/>
    <n v="0"/>
    <n v="250937.74999999997"/>
    <n v="2.9103830456733704E-11"/>
    <n v="250937.74999999997"/>
    <n v="250937.74999999997"/>
    <n v="0"/>
    <n v="0"/>
    <n v="0"/>
  </r>
  <r>
    <s v="SADM"/>
    <s v="CONTRATOS"/>
    <s v="ATIVIDADES"/>
    <x v="1"/>
    <x v="0"/>
    <s v="3-CUSTEIO"/>
    <s v="ORDINÁRIO"/>
    <s v="NÃO"/>
    <s v="NÃO"/>
    <x v="276"/>
    <n v="0"/>
    <n v="18012.34"/>
    <n v="18012.34"/>
    <m/>
    <n v="18012.34"/>
    <n v="18012.34"/>
    <n v="0"/>
    <s v="R"/>
    <n v="0"/>
    <n v="0"/>
    <n v="18012.34"/>
    <n v="18012.34"/>
    <n v="0"/>
    <n v="18012.34"/>
    <n v="18012.34"/>
    <n v="0"/>
    <n v="0"/>
    <n v="0"/>
  </r>
  <r>
    <s v="SADM"/>
    <s v="CONTRATOS"/>
    <s v="ATIVIDADES"/>
    <x v="1"/>
    <x v="0"/>
    <s v="3-CUSTEIO"/>
    <s v="GLOBAL"/>
    <s v="SIM"/>
    <s v="SIM"/>
    <x v="277"/>
    <n v="4674"/>
    <n v="-50.16"/>
    <n v="4623.84"/>
    <m/>
    <n v="4623.84"/>
    <n v="4623.84"/>
    <n v="0"/>
    <s v="R"/>
    <n v="4623.84"/>
    <n v="0"/>
    <n v="0"/>
    <n v="4623.84"/>
    <n v="0"/>
    <n v="3766.69"/>
    <n v="4623.84"/>
    <n v="0"/>
    <n v="0"/>
    <n v="0"/>
  </r>
  <r>
    <s v="SADM"/>
    <s v="CONTRATOS"/>
    <s v="ATIVIDADES"/>
    <x v="1"/>
    <x v="0"/>
    <s v="3-CUSTEIO"/>
    <s v="GLOBAL"/>
    <s v="SIM"/>
    <s v="SIM"/>
    <x v="278"/>
    <n v="10157989"/>
    <n v="-1503004"/>
    <n v="8654985"/>
    <m/>
    <n v="8654985"/>
    <n v="8654985"/>
    <n v="0"/>
    <s v="R"/>
    <n v="8654985"/>
    <n v="0"/>
    <n v="0"/>
    <n v="8654985"/>
    <n v="0"/>
    <n v="8652819.679999996"/>
    <n v="8654985"/>
    <n v="0"/>
    <n v="0"/>
    <n v="0"/>
  </r>
  <r>
    <s v="SADM"/>
    <s v="CONTRATOS"/>
    <s v="ATIVIDADES"/>
    <x v="1"/>
    <x v="0"/>
    <s v="3-CUSTEIO"/>
    <s v="GLOBAL"/>
    <s v="SIM"/>
    <s v="SIM"/>
    <x v="279"/>
    <n v="18102756"/>
    <n v="-762175.87000000011"/>
    <n v="17340580.129999999"/>
    <m/>
    <n v="17340580.129999995"/>
    <n v="17340580.129999995"/>
    <n v="0"/>
    <s v="R"/>
    <n v="17340580.129999995"/>
    <n v="0"/>
    <n v="0"/>
    <n v="17340580.129999995"/>
    <n v="3.7252902984619141E-9"/>
    <n v="17335506.289999999"/>
    <n v="17340580.129999995"/>
    <n v="0"/>
    <n v="0"/>
    <n v="0"/>
  </r>
  <r>
    <s v="SADM"/>
    <s v="CONTRATOS"/>
    <s v="ATIVIDADES"/>
    <x v="1"/>
    <x v="0"/>
    <s v="3-CUSTEIO"/>
    <s v="ORDINÁRIO"/>
    <s v="SIM"/>
    <s v="NÃO"/>
    <x v="280"/>
    <n v="284625"/>
    <n v="-284625"/>
    <n v="0"/>
    <m/>
    <n v="0"/>
    <n v="0"/>
    <n v="0"/>
    <s v="R"/>
    <m/>
    <n v="0"/>
    <n v="0"/>
    <n v="0"/>
    <n v="0"/>
    <n v="0"/>
    <n v="0"/>
    <n v="0"/>
    <n v="0"/>
    <n v="0"/>
  </r>
  <r>
    <s v="SADM"/>
    <s v="CONTRATOS"/>
    <s v="ATIVIDADES"/>
    <x v="1"/>
    <x v="0"/>
    <s v="3-CUSTEIO"/>
    <s v="ORDINÁRIO"/>
    <s v="NÃO"/>
    <s v="SIM"/>
    <x v="280"/>
    <n v="0"/>
    <n v="316912.39"/>
    <n v="316912.39"/>
    <m/>
    <n v="316912.39"/>
    <n v="316912.39"/>
    <n v="0"/>
    <s v="R"/>
    <n v="316912.3899999999"/>
    <n v="0"/>
    <n v="0"/>
    <n v="316912.3899999999"/>
    <n v="0"/>
    <n v="316912.3899999999"/>
    <n v="316912.3899999999"/>
    <n v="0"/>
    <n v="0"/>
    <n v="0"/>
  </r>
  <r>
    <s v="SADM"/>
    <s v="CONTRATOS"/>
    <s v="ATIVIDADES"/>
    <x v="1"/>
    <x v="0"/>
    <s v="3-CUSTEIO"/>
    <s v="ORDINÁRIO"/>
    <s v="NÃO"/>
    <s v="NÃO"/>
    <x v="281"/>
    <n v="0"/>
    <n v="2679.6600000000003"/>
    <n v="2679.6600000000003"/>
    <m/>
    <n v="2679.66"/>
    <n v="2679.6600000000003"/>
    <n v="0"/>
    <s v="R"/>
    <n v="0"/>
    <n v="0"/>
    <n v="2679.66"/>
    <n v="2679.66"/>
    <n v="0"/>
    <n v="2679.66"/>
    <n v="2679.66"/>
    <n v="0"/>
    <n v="0"/>
    <n v="0"/>
  </r>
  <r>
    <s v="SADM"/>
    <s v="CONTRATOS"/>
    <s v="ATIVIDADES"/>
    <x v="1"/>
    <x v="0"/>
    <s v="3-CUSTEIO"/>
    <s v="GLOBAL"/>
    <s v="SIM"/>
    <s v="SIM"/>
    <x v="282"/>
    <n v="204000"/>
    <n v="-204000"/>
    <n v="0"/>
    <m/>
    <n v="0"/>
    <n v="0"/>
    <n v="0"/>
    <s v="R"/>
    <n v="0"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ESTIMATIVO"/>
    <s v="SIM"/>
    <s v="SIM"/>
    <x v="283"/>
    <n v="321000"/>
    <n v="-59800.000000000007"/>
    <n v="261200"/>
    <m/>
    <n v="261199.99999999997"/>
    <n v="261199.99999999997"/>
    <n v="0"/>
    <s v="R"/>
    <n v="261200"/>
    <n v="0"/>
    <n v="0"/>
    <n v="261200"/>
    <n v="0"/>
    <n v="229690.75000000003"/>
    <n v="261200"/>
    <n v="0"/>
    <n v="0"/>
    <n v="0"/>
  </r>
  <r>
    <s v="SADM"/>
    <s v="MANUTENÇÃO"/>
    <s v="ATIVIDADES"/>
    <x v="1"/>
    <x v="0"/>
    <s v="3-CUSTEIO"/>
    <s v="ORDINÁRIO"/>
    <s v="NÃO"/>
    <s v="NÃO"/>
    <x v="284"/>
    <n v="0"/>
    <n v="3.18"/>
    <n v="3.18"/>
    <m/>
    <n v="3.18"/>
    <n v="3.18"/>
    <n v="0"/>
    <s v="R"/>
    <m/>
    <n v="0"/>
    <n v="3.18"/>
    <n v="3.18"/>
    <n v="0"/>
    <n v="3.18"/>
    <n v="3.18"/>
    <n v="0"/>
    <n v="0"/>
    <n v="0"/>
  </r>
  <r>
    <s v="SADM"/>
    <s v="MANUTENÇÃO"/>
    <s v="ATIVIDADES"/>
    <x v="1"/>
    <x v="0"/>
    <s v="3-CUSTEIO"/>
    <s v="ESTIMATIVO"/>
    <s v="SIM"/>
    <s v="SIM"/>
    <x v="285"/>
    <n v="6676800"/>
    <n v="854600"/>
    <n v="7531400"/>
    <m/>
    <n v="7531400"/>
    <n v="7531400"/>
    <n v="0"/>
    <s v="R"/>
    <n v="7531400"/>
    <n v="0"/>
    <n v="0"/>
    <n v="7531400"/>
    <n v="0"/>
    <n v="6671348.4199999999"/>
    <n v="7531400"/>
    <n v="0"/>
    <n v="0"/>
    <n v="0"/>
  </r>
  <r>
    <s v="SADM"/>
    <s v="MANUTENÇÃO"/>
    <s v="ATIVIDADES"/>
    <x v="1"/>
    <x v="0"/>
    <s v="3-CUSTEIO"/>
    <s v="GLOBAL"/>
    <s v="SIM"/>
    <s v="SIM"/>
    <x v="286"/>
    <n v="1068872"/>
    <n v="-249700.18000000002"/>
    <n v="819171.82"/>
    <m/>
    <n v="819171.82000000007"/>
    <n v="819171.82000000007"/>
    <n v="0"/>
    <s v="R"/>
    <n v="819171.82000000007"/>
    <n v="0"/>
    <n v="0"/>
    <n v="819171.82000000007"/>
    <n v="0"/>
    <n v="741506.69000000006"/>
    <n v="819171.82000000007"/>
    <n v="0"/>
    <n v="0"/>
    <n v="0"/>
  </r>
  <r>
    <s v="SADM"/>
    <s v="MANUTENÇÃO"/>
    <s v="ATIVIDADES"/>
    <x v="1"/>
    <x v="0"/>
    <s v="3-CUSTEIO"/>
    <s v="ORDINÁRIO"/>
    <s v="NÃO"/>
    <s v="NÃO"/>
    <x v="287"/>
    <n v="0"/>
    <n v="10111.43"/>
    <n v="10111.43"/>
    <m/>
    <n v="10111.43"/>
    <n v="10111.43"/>
    <n v="0"/>
    <s v="R"/>
    <n v="0"/>
    <n v="0"/>
    <n v="10111.43"/>
    <n v="10111.43"/>
    <n v="0"/>
    <n v="10111.43"/>
    <n v="10111.43"/>
    <n v="0"/>
    <n v="0"/>
    <n v="0"/>
  </r>
  <r>
    <s v="SADM"/>
    <s v="MANUTENÇÃO"/>
    <s v="ATIVIDADES"/>
    <x v="1"/>
    <x v="0"/>
    <s v="3-CUSTEIO"/>
    <s v="GLOBAL"/>
    <s v="SIM"/>
    <s v="SIM"/>
    <x v="288"/>
    <n v="142284"/>
    <n v="-20785.760000000002"/>
    <n v="121498.23999999999"/>
    <m/>
    <n v="121498.23999999998"/>
    <n v="121498.23999999998"/>
    <n v="0"/>
    <s v="R"/>
    <n v="121498.24000000001"/>
    <n v="0"/>
    <n v="0"/>
    <n v="121498.24000000001"/>
    <n v="0"/>
    <n v="110531.77"/>
    <n v="121498.24000000001"/>
    <n v="0"/>
    <n v="0"/>
    <n v="0"/>
  </r>
  <r>
    <s v="SADM"/>
    <s v="MANUTENÇÃO"/>
    <s v="ATIVIDADES"/>
    <x v="1"/>
    <x v="0"/>
    <s v="3-CUSTEIO"/>
    <s v="ORDINÁRIO"/>
    <s v="NÃO"/>
    <s v="NÃO"/>
    <x v="289"/>
    <n v="0"/>
    <n v="12886.2"/>
    <n v="12886.2"/>
    <m/>
    <n v="12886.2"/>
    <n v="12886.2"/>
    <n v="0"/>
    <s v="R"/>
    <n v="0"/>
    <n v="0"/>
    <n v="12886.2"/>
    <n v="12886.2"/>
    <n v="0"/>
    <n v="12886.2"/>
    <n v="12886.2"/>
    <n v="0"/>
    <n v="0"/>
    <n v="0"/>
  </r>
  <r>
    <s v="SADM"/>
    <s v="MANUTENÇÃO"/>
    <s v="ATIVIDADES"/>
    <x v="1"/>
    <x v="0"/>
    <s v="3-CUSTEIO"/>
    <s v="GLOBAL"/>
    <s v="SIM"/>
    <s v="SIM"/>
    <x v="290"/>
    <n v="2118844"/>
    <n v="-368310.00999999995"/>
    <n v="1750533.99"/>
    <m/>
    <n v="1750533.99"/>
    <n v="1750533.99"/>
    <n v="0"/>
    <s v="R"/>
    <n v="1750533.99"/>
    <n v="0"/>
    <n v="0"/>
    <n v="1750533.99"/>
    <n v="0"/>
    <n v="1478620.4700000002"/>
    <n v="1750533.99"/>
    <n v="0"/>
    <n v="0"/>
    <n v="0"/>
  </r>
  <r>
    <s v="SADM"/>
    <s v="MANUTENÇÃO"/>
    <s v="ATIVIDADES"/>
    <x v="1"/>
    <x v="0"/>
    <s v="3-CUSTEIO"/>
    <s v="ORDINÁRIO"/>
    <s v="NÃO"/>
    <s v="NÃO"/>
    <x v="291"/>
    <n v="0"/>
    <n v="1926.37"/>
    <n v="1926.37"/>
    <m/>
    <n v="1926.37"/>
    <n v="1926.37"/>
    <n v="0"/>
    <s v="R"/>
    <n v="0"/>
    <n v="0"/>
    <n v="1926.37"/>
    <n v="1926.37"/>
    <n v="0"/>
    <n v="1926.37"/>
    <n v="1926.37"/>
    <n v="0"/>
    <n v="0"/>
    <n v="0"/>
  </r>
  <r>
    <s v="SADM"/>
    <s v="MANUTENÇÃO"/>
    <s v="ATIVIDADES"/>
    <x v="1"/>
    <x v="0"/>
    <s v="3-CUSTEIO"/>
    <s v="GLOBAL"/>
    <s v="SIM"/>
    <s v="SIM"/>
    <x v="292"/>
    <n v="341940"/>
    <n v="-54071.34"/>
    <n v="287868.66000000003"/>
    <m/>
    <n v="287868.65999999997"/>
    <n v="287868.65999999997"/>
    <n v="0"/>
    <s v="R"/>
    <n v="287868.65999999997"/>
    <n v="0"/>
    <n v="0"/>
    <n v="287868.65999999997"/>
    <n v="0"/>
    <n v="261842.78"/>
    <n v="287868.65999999997"/>
    <n v="0"/>
    <n v="0"/>
    <n v="0"/>
  </r>
  <r>
    <s v="SADM"/>
    <s v="MANUTENÇÃO"/>
    <s v="ATIVIDADES"/>
    <x v="1"/>
    <x v="0"/>
    <s v="3-CUSTEIO"/>
    <s v="ORDINÁRIO"/>
    <s v="NÃO"/>
    <s v="NÃO"/>
    <x v="293"/>
    <n v="0"/>
    <n v="16807.27"/>
    <n v="16807.27"/>
    <m/>
    <n v="16807.27"/>
    <n v="16807.27"/>
    <n v="0"/>
    <s v="R"/>
    <n v="0"/>
    <n v="0"/>
    <n v="16807.27"/>
    <n v="16807.27"/>
    <n v="0"/>
    <n v="16807.27"/>
    <n v="16807.27"/>
    <n v="0"/>
    <n v="0"/>
    <n v="0"/>
  </r>
  <r>
    <s v="SADM"/>
    <s v="MANUTENÇÃO"/>
    <s v="ATIVIDADES"/>
    <x v="1"/>
    <x v="0"/>
    <s v="3-CUSTEIO"/>
    <s v="GLOBAL"/>
    <s v="SIM"/>
    <s v="SIM"/>
    <x v="294"/>
    <n v="1313568"/>
    <n v="-770797.38000000012"/>
    <n v="542770.61999999988"/>
    <m/>
    <n v="542770.62"/>
    <n v="542770.62"/>
    <n v="0"/>
    <s v="R"/>
    <n v="542770.62"/>
    <n v="0"/>
    <n v="0"/>
    <n v="542770.62"/>
    <n v="0"/>
    <n v="495378.56000000006"/>
    <n v="542770.62"/>
    <n v="0"/>
    <n v="0"/>
    <n v="0"/>
  </r>
  <r>
    <s v="SADM"/>
    <s v="MANUTENÇÃO"/>
    <s v="ATIVIDADES"/>
    <x v="1"/>
    <x v="0"/>
    <s v="3-CUSTEIO"/>
    <s v="GLOBAL"/>
    <s v="SIM"/>
    <s v="SIM"/>
    <x v="295"/>
    <n v="14943227"/>
    <n v="-1826683.8399999999"/>
    <n v="13116543.16"/>
    <m/>
    <n v="13116543.159999998"/>
    <n v="13116543.159999998"/>
    <n v="0"/>
    <s v="R"/>
    <n v="13116543.159999998"/>
    <n v="0"/>
    <n v="0"/>
    <n v="13116543.159999998"/>
    <n v="1.862645149230957E-9"/>
    <n v="11266352.810000001"/>
    <n v="13116543.159999998"/>
    <n v="0"/>
    <n v="0"/>
    <n v="0"/>
  </r>
  <r>
    <s v="SADM"/>
    <s v="MANUTENÇÃO"/>
    <s v="ATIVIDADES"/>
    <x v="1"/>
    <x v="0"/>
    <s v="3-CUSTEIO"/>
    <s v="GLOBAL"/>
    <s v="SIM"/>
    <s v="SIM"/>
    <x v="296"/>
    <n v="17460"/>
    <n v="-8966.010000000002"/>
    <n v="8493.989999999998"/>
    <m/>
    <n v="8493.99"/>
    <n v="8493.99"/>
    <n v="0"/>
    <s v="R"/>
    <n v="8493.99"/>
    <n v="0"/>
    <n v="0"/>
    <n v="8493.99"/>
    <n v="0"/>
    <n v="8493.99"/>
    <n v="8493.99"/>
    <n v="0"/>
    <n v="0"/>
    <n v="0"/>
  </r>
  <r>
    <s v="SADM"/>
    <s v="MANUTENÇÃO"/>
    <s v="ATIVIDADES"/>
    <x v="1"/>
    <x v="0"/>
    <s v="3-CUSTEIO"/>
    <s v="ORDINÁRIO"/>
    <s v="NÃO"/>
    <s v="NÃO"/>
    <x v="297"/>
    <n v="0"/>
    <n v="91.62"/>
    <n v="91.62"/>
    <m/>
    <n v="91.62"/>
    <n v="91.62"/>
    <n v="0"/>
    <s v="R"/>
    <m/>
    <n v="0"/>
    <n v="91.62"/>
    <n v="91.62"/>
    <n v="0"/>
    <n v="91.62"/>
    <n v="91.62"/>
    <n v="0"/>
    <n v="0"/>
    <n v="0"/>
  </r>
  <r>
    <s v="SADM"/>
    <s v="MANUTENÇÃO"/>
    <s v="ATIVIDADES"/>
    <x v="1"/>
    <x v="0"/>
    <s v="3-CUSTEIO"/>
    <s v="GLOBAL"/>
    <s v="SIM"/>
    <s v="SIM"/>
    <x v="298"/>
    <n v="38065"/>
    <n v="-22610.11"/>
    <n v="15454.89"/>
    <m/>
    <n v="15454.890000000001"/>
    <n v="15454.890000000001"/>
    <n v="0"/>
    <s v="R"/>
    <n v="15454.89"/>
    <n v="0"/>
    <n v="0"/>
    <n v="15454.89"/>
    <n v="0"/>
    <n v="14003.720000000001"/>
    <n v="15454.89"/>
    <n v="0"/>
    <n v="0"/>
    <n v="0"/>
  </r>
  <r>
    <s v="SADM"/>
    <s v="MANUTENÇÃO"/>
    <s v="ATIVIDADES"/>
    <x v="1"/>
    <x v="0"/>
    <s v="3-CUSTEIO"/>
    <s v="GLOBAL"/>
    <s v="SIM"/>
    <s v="SIM"/>
    <x v="299"/>
    <n v="21247"/>
    <n v="-1837.6200000000001"/>
    <n v="19409.38"/>
    <m/>
    <n v="19409.38"/>
    <n v="19409.38"/>
    <n v="0"/>
    <s v="R"/>
    <n v="19409.38"/>
    <n v="0"/>
    <n v="0"/>
    <n v="19409.38"/>
    <n v="0"/>
    <n v="17163.75"/>
    <n v="19409.38"/>
    <n v="0"/>
    <n v="0"/>
    <n v="0"/>
  </r>
  <r>
    <s v="SADM"/>
    <s v="MANUTENÇÃO"/>
    <s v="ATIVIDADES"/>
    <x v="1"/>
    <x v="0"/>
    <s v="3-CUSTEIO"/>
    <s v="GLOBAL"/>
    <s v="SIM"/>
    <s v="SIM"/>
    <x v="300"/>
    <n v="555029"/>
    <n v="-65896.45"/>
    <n v="489132.55"/>
    <m/>
    <n v="489132.55000000005"/>
    <n v="489132.55000000005"/>
    <n v="0"/>
    <s v="R"/>
    <n v="489132.55000000005"/>
    <n v="0"/>
    <n v="0"/>
    <n v="489132.55000000005"/>
    <n v="0"/>
    <n v="405169.82000000007"/>
    <n v="489132.55000000005"/>
    <n v="0"/>
    <n v="0"/>
    <n v="0"/>
  </r>
  <r>
    <s v="SADM"/>
    <s v="MANUTENÇÃO"/>
    <s v="ATIVIDADES"/>
    <x v="1"/>
    <x v="0"/>
    <s v="3-CUSTEIO"/>
    <s v="GLOBAL"/>
    <s v="SIM"/>
    <s v="SIM"/>
    <x v="301"/>
    <n v="102333"/>
    <n v="-11577.5"/>
    <n v="90755.5"/>
    <m/>
    <n v="90755.5"/>
    <n v="90755.5"/>
    <n v="0"/>
    <s v="R"/>
    <n v="90755.5"/>
    <n v="0"/>
    <n v="0"/>
    <n v="90755.5"/>
    <n v="0"/>
    <n v="75278.28"/>
    <n v="90755.5"/>
    <n v="0"/>
    <n v="0"/>
    <n v="0"/>
  </r>
  <r>
    <s v="SADM"/>
    <s v="MANUTENÇÃO"/>
    <s v="ATIVIDADES"/>
    <x v="1"/>
    <x v="0"/>
    <s v="3-CUSTEIO"/>
    <s v="GLOBAL"/>
    <s v="SIM"/>
    <s v="SIM"/>
    <x v="302"/>
    <n v="281009"/>
    <n v="-60320.06"/>
    <n v="220688.94"/>
    <m/>
    <n v="220688.94"/>
    <n v="220688.94"/>
    <n v="0"/>
    <s v="R"/>
    <n v="220688.94"/>
    <n v="0"/>
    <n v="0"/>
    <n v="220688.94"/>
    <n v="0"/>
    <n v="60114.34"/>
    <n v="220688.94"/>
    <n v="0"/>
    <n v="0"/>
    <n v="0"/>
  </r>
  <r>
    <s v="SADM"/>
    <s v="MANUTENÇÃO"/>
    <s v="ATIVIDADES"/>
    <x v="1"/>
    <x v="0"/>
    <s v="3-CUSTEIO"/>
    <s v="GLOBAL"/>
    <s v="SIM"/>
    <s v="SIM"/>
    <x v="303"/>
    <n v="139967"/>
    <n v="-12775.050000000001"/>
    <n v="127191.95"/>
    <m/>
    <n v="127191.95000000004"/>
    <n v="127191.95000000004"/>
    <n v="0"/>
    <s v="R"/>
    <n v="127191.95"/>
    <n v="0"/>
    <n v="0"/>
    <n v="127191.95"/>
    <n v="0"/>
    <n v="115691.17"/>
    <n v="127191.95"/>
    <n v="0"/>
    <n v="0"/>
    <n v="0"/>
  </r>
  <r>
    <s v="SADM"/>
    <s v="MANUTENÇÃO"/>
    <s v="ATIVIDADES"/>
    <x v="1"/>
    <x v="0"/>
    <s v="3-CUSTEIO"/>
    <s v="GLOBAL"/>
    <s v="SIM"/>
    <s v="SIM"/>
    <x v="304"/>
    <n v="51690"/>
    <n v="-5808.42"/>
    <n v="45881.58"/>
    <m/>
    <n v="45881.58"/>
    <n v="45881.58"/>
    <n v="0"/>
    <s v="R"/>
    <n v="45881.58"/>
    <n v="0"/>
    <n v="0"/>
    <n v="45881.58"/>
    <n v="0"/>
    <n v="41758.67"/>
    <n v="45881.58"/>
    <n v="0"/>
    <n v="0"/>
    <n v="0"/>
  </r>
  <r>
    <s v="SADM"/>
    <s v="MANUTENÇÃO"/>
    <s v="ATIVIDADES"/>
    <x v="1"/>
    <x v="0"/>
    <s v="3-CUSTEIO"/>
    <s v="GLOBAL"/>
    <s v="SIM"/>
    <s v="SIM"/>
    <x v="305"/>
    <n v="14254"/>
    <n v="-6389.54"/>
    <n v="7864.46"/>
    <m/>
    <n v="7864.4600000000009"/>
    <n v="7864.4600000000009"/>
    <n v="0"/>
    <s v="R"/>
    <n v="7864.46"/>
    <n v="0"/>
    <n v="0"/>
    <n v="7864.46"/>
    <n v="0"/>
    <n v="7192.9100000000008"/>
    <n v="7864.46"/>
    <n v="0"/>
    <n v="0"/>
    <n v="0"/>
  </r>
  <r>
    <s v="SADM"/>
    <s v="MANUTENÇÃO"/>
    <s v="ATIVIDADES"/>
    <x v="6"/>
    <x v="0"/>
    <s v="3-CUSTEIO"/>
    <s v="GLOBAL"/>
    <s v="SIM"/>
    <s v="SIM"/>
    <x v="306"/>
    <n v="1260000"/>
    <n v="-28779.699999999957"/>
    <n v="1231220.3"/>
    <m/>
    <n v="1231220.2999999998"/>
    <n v="1231220.2999999998"/>
    <n v="0"/>
    <s v="R"/>
    <n v="1231220.2999999998"/>
    <n v="0"/>
    <n v="0"/>
    <n v="1231220.2999999998"/>
    <n v="0"/>
    <n v="1066507.3700000001"/>
    <n v="1231220.2999999998"/>
    <n v="0"/>
    <n v="0"/>
    <n v="0"/>
  </r>
  <r>
    <s v="SADM"/>
    <s v="MANUTENÇÃO"/>
    <s v="ATIVIDADES"/>
    <x v="6"/>
    <x v="0"/>
    <s v="3-CUSTEIO"/>
    <s v="GLOBAL"/>
    <s v="SIM"/>
    <s v="SIM"/>
    <x v="307"/>
    <n v="879631"/>
    <n v="-49939.94"/>
    <n v="829691.06"/>
    <m/>
    <n v="829691.06"/>
    <n v="829691.06"/>
    <n v="0"/>
    <s v="R"/>
    <n v="829691.06"/>
    <n v="0"/>
    <n v="0"/>
    <n v="829691.06"/>
    <n v="0"/>
    <n v="787880.74"/>
    <n v="829691.06"/>
    <n v="0"/>
    <n v="0"/>
    <n v="0"/>
  </r>
  <r>
    <s v="SADM"/>
    <s v="MANUTENÇÃO"/>
    <s v="ATIVIDADES"/>
    <x v="1"/>
    <x v="0"/>
    <s v="3-CUSTEIO"/>
    <s v="GLOBAL"/>
    <s v="SIM"/>
    <s v="SIM"/>
    <x v="308"/>
    <n v="492006"/>
    <n v="-60640.19"/>
    <n v="431365.81"/>
    <m/>
    <n v="431365.81"/>
    <n v="431365.81"/>
    <n v="0"/>
    <s v="R"/>
    <n v="431365.80999999994"/>
    <n v="0"/>
    <n v="0"/>
    <n v="431365.80999999994"/>
    <n v="0"/>
    <n v="283068.90000000002"/>
    <n v="431365.80999999994"/>
    <n v="0"/>
    <n v="0"/>
    <n v="0"/>
  </r>
  <r>
    <s v="SADM"/>
    <s v="MANUTENÇÃO"/>
    <s v="ATIVIDADES"/>
    <x v="6"/>
    <x v="0"/>
    <s v="3-CUSTEIO"/>
    <s v="ORDINÁRIO"/>
    <s v="SIM"/>
    <s v="NÃO"/>
    <x v="309"/>
    <n v="10560"/>
    <n v="-1056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3-CUSTEIO"/>
    <s v="ORDINÁRIO"/>
    <s v="NÃO"/>
    <s v="NÃO"/>
    <x v="310"/>
    <m/>
    <n v="20567.91"/>
    <n v="20567.91"/>
    <m/>
    <n v="20567.91"/>
    <n v="20567.91"/>
    <n v="0"/>
    <s v="R"/>
    <m/>
    <n v="0"/>
    <n v="20567.91"/>
    <n v="20567.91"/>
    <n v="0"/>
    <n v="20567.91"/>
    <n v="20567.91"/>
    <n v="0"/>
    <n v="0"/>
    <n v="0"/>
  </r>
  <r>
    <s v="SADM"/>
    <s v="MANUTENÇÃO"/>
    <s v="ATIVIDADES"/>
    <x v="6"/>
    <x v="0"/>
    <s v="3-CUSTEIO"/>
    <s v="GLOBAL"/>
    <s v="SIM"/>
    <s v="SIM"/>
    <x v="311"/>
    <n v="33362"/>
    <n v="-33362"/>
    <n v="0"/>
    <m/>
    <n v="0"/>
    <n v="0"/>
    <n v="0"/>
    <s v="R"/>
    <n v="0"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ESTIMADO"/>
    <s v="SIM"/>
    <s v="SIM"/>
    <x v="312"/>
    <n v="42349"/>
    <n v="-42349"/>
    <n v="0"/>
    <m/>
    <n v="0"/>
    <n v="0"/>
    <n v="0"/>
    <s v="R"/>
    <n v="0"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ESTIMATIVO"/>
    <s v="SIM"/>
    <s v="SIM"/>
    <x v="313"/>
    <n v="838686"/>
    <n v="-438686"/>
    <n v="400000"/>
    <m/>
    <n v="400000"/>
    <n v="400000"/>
    <n v="0"/>
    <s v="R"/>
    <n v="400000"/>
    <n v="0"/>
    <n v="0"/>
    <n v="400000"/>
    <n v="0"/>
    <n v="366581.49000000005"/>
    <n v="400000"/>
    <n v="0"/>
    <n v="0"/>
    <n v="0"/>
  </r>
  <r>
    <s v="SADM"/>
    <s v="MANUTENÇÃO"/>
    <s v="ATIVIDADES"/>
    <x v="1"/>
    <x v="0"/>
    <s v="3-CUSTEIO"/>
    <s v="ORDINÁRIO"/>
    <s v="NÃO"/>
    <s v="NÃO"/>
    <x v="314"/>
    <m/>
    <n v="31.93"/>
    <n v="31.93"/>
    <m/>
    <n v="31.93"/>
    <n v="31.93"/>
    <n v="0"/>
    <s v="R"/>
    <m/>
    <n v="0"/>
    <n v="31.93"/>
    <n v="31.93"/>
    <n v="0"/>
    <n v="31.93"/>
    <n v="31.93"/>
    <n v="0"/>
    <n v="0"/>
    <n v="0"/>
  </r>
  <r>
    <s v="SADM"/>
    <s v="MANUTENÇÃO"/>
    <s v="ATIVIDADES"/>
    <x v="1"/>
    <x v="0"/>
    <s v="3-CUSTEIO"/>
    <s v="ESTIMATIVO"/>
    <s v="SIM"/>
    <s v="SIM"/>
    <x v="315"/>
    <n v="122421"/>
    <n v="-17276.88"/>
    <n v="105144.12"/>
    <m/>
    <n v="105144.12"/>
    <n v="105144.12"/>
    <n v="0"/>
    <s v="R"/>
    <n v="105144.12"/>
    <n v="0"/>
    <n v="0"/>
    <n v="105144.12"/>
    <n v="0"/>
    <n v="69537.42"/>
    <n v="105144.12"/>
    <n v="0"/>
    <n v="0"/>
    <n v="0"/>
  </r>
  <r>
    <s v="SADM"/>
    <s v="MANUTENÇÃO"/>
    <s v="ATIVIDADES"/>
    <x v="1"/>
    <x v="0"/>
    <s v="3-CUSTEIO"/>
    <s v="ORDINÁRIO"/>
    <s v="SIM"/>
    <s v="NÃO"/>
    <x v="316"/>
    <n v="25000"/>
    <n v="21298"/>
    <n v="46298"/>
    <m/>
    <n v="46298"/>
    <n v="46298"/>
    <n v="0"/>
    <s v="R"/>
    <m/>
    <n v="0"/>
    <n v="46298"/>
    <n v="46298"/>
    <n v="0"/>
    <n v="3217"/>
    <n v="46298"/>
    <n v="0"/>
    <n v="0"/>
    <n v="0"/>
  </r>
  <r>
    <s v="SADM"/>
    <s v="MANUTENÇÃO"/>
    <s v="ATIVIDADES"/>
    <x v="1"/>
    <x v="0"/>
    <s v="3-CUSTEIO"/>
    <s v="ORDINÁRIO"/>
    <s v="SIM"/>
    <s v="NÃO"/>
    <x v="317"/>
    <n v="50000"/>
    <n v="-15995"/>
    <n v="34005"/>
    <m/>
    <n v="34005"/>
    <n v="34005"/>
    <n v="0"/>
    <s v="R"/>
    <m/>
    <n v="0"/>
    <n v="34005"/>
    <n v="34005"/>
    <n v="0"/>
    <n v="34005"/>
    <n v="34005"/>
    <n v="0"/>
    <n v="0"/>
    <n v="0"/>
  </r>
  <r>
    <s v="SADM"/>
    <s v="MANUTENÇÃO"/>
    <s v="ATIVIDADES"/>
    <x v="2"/>
    <x v="0"/>
    <s v="3-CUSTEIO"/>
    <s v="ORDINÁRIO"/>
    <s v="NÃO"/>
    <s v="NÃO"/>
    <x v="318"/>
    <n v="0"/>
    <n v="3102"/>
    <n v="3102"/>
    <m/>
    <n v="3102"/>
    <n v="3102"/>
    <n v="0"/>
    <s v="R"/>
    <m/>
    <n v="0"/>
    <n v="3102"/>
    <n v="3102"/>
    <n v="0"/>
    <n v="3102"/>
    <n v="3102"/>
    <n v="0"/>
    <n v="0"/>
    <n v="0"/>
  </r>
  <r>
    <s v="SADM"/>
    <s v="MANUTENÇÃO"/>
    <s v="ATIVIDADES"/>
    <x v="1"/>
    <x v="0"/>
    <s v="3-CUSTEIO"/>
    <s v="ORDINÁRIO"/>
    <s v="SIM"/>
    <s v="NÃO"/>
    <x v="319"/>
    <n v="30000"/>
    <n v="-2231.67"/>
    <n v="27768.33"/>
    <m/>
    <n v="27768.33"/>
    <n v="27768.33"/>
    <n v="0"/>
    <s v="R"/>
    <m/>
    <n v="0"/>
    <n v="27768.33"/>
    <n v="27768.33"/>
    <n v="0"/>
    <n v="13937.85"/>
    <n v="27768.33"/>
    <n v="0"/>
    <n v="0"/>
    <n v="0"/>
  </r>
  <r>
    <s v="SADM"/>
    <s v="MANUTENÇÃO"/>
    <s v="ATIVIDADES"/>
    <x v="6"/>
    <x v="0"/>
    <s v="3-CUSTEIO"/>
    <s v="ORDINÁRIO"/>
    <s v="SIM"/>
    <s v="NÃO"/>
    <x v="320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3-CUSTEIO"/>
    <s v="ORDINÁRIO"/>
    <s v="SIM"/>
    <s v="NÃO"/>
    <x v="321"/>
    <n v="50000"/>
    <n v="104385.25"/>
    <n v="154385.25"/>
    <m/>
    <n v="154385.25"/>
    <n v="154385.25"/>
    <n v="0"/>
    <s v="R"/>
    <m/>
    <n v="0"/>
    <n v="154385.25"/>
    <n v="154385.25"/>
    <n v="0"/>
    <n v="149897.25"/>
    <n v="154385.25"/>
    <n v="0"/>
    <n v="0"/>
    <n v="0"/>
  </r>
  <r>
    <s v="SADM"/>
    <s v="MANUTENÇÃO"/>
    <s v="ATIVIDADES"/>
    <x v="6"/>
    <x v="0"/>
    <s v="3-CUSTEIO"/>
    <s v="ORDINÁRIO"/>
    <s v="NÃO"/>
    <s v="NÃO"/>
    <x v="322"/>
    <m/>
    <m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ORDINÁRIO"/>
    <s v="SIM"/>
    <s v="NÃO"/>
    <x v="323"/>
    <n v="300000"/>
    <n v="-167781.71"/>
    <n v="132218.29"/>
    <m/>
    <n v="132218.28999999998"/>
    <n v="132218.29"/>
    <n v="0"/>
    <s v="R"/>
    <m/>
    <n v="0"/>
    <n v="132218.28999999998"/>
    <n v="132218.28999999998"/>
    <n v="0"/>
    <n v="102719.18000000001"/>
    <n v="132218.28999999998"/>
    <n v="0"/>
    <n v="0"/>
    <n v="0"/>
  </r>
  <r>
    <s v="SADM"/>
    <s v="MANUTENÇÃO"/>
    <s v="ATIVIDADES"/>
    <x v="1"/>
    <x v="0"/>
    <s v="3-CUSTEIO"/>
    <s v="ORDINÁRIO"/>
    <s v="SIM"/>
    <s v="NÃO"/>
    <x v="324"/>
    <n v="25000"/>
    <n v="-4295.8999999999996"/>
    <n v="20704.099999999999"/>
    <m/>
    <n v="20704.099999999999"/>
    <n v="20704.099999999999"/>
    <n v="0"/>
    <s v="R"/>
    <m/>
    <n v="0"/>
    <n v="20704.099999999999"/>
    <n v="20704.099999999999"/>
    <n v="0"/>
    <n v="9816.9500000000007"/>
    <n v="20704.099999999999"/>
    <n v="0"/>
    <n v="0"/>
    <n v="0"/>
  </r>
  <r>
    <s v="SADM"/>
    <s v="MANUTENÇÃO"/>
    <s v="ATIVIDADES"/>
    <x v="1"/>
    <x v="0"/>
    <s v="3-CUSTEIO"/>
    <s v="ORDINÁRIO"/>
    <s v="SIM"/>
    <s v="NÃO"/>
    <x v="325"/>
    <n v="10000"/>
    <n v="-1000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ORDINÁRIO"/>
    <s v="SIM"/>
    <s v="NÃO"/>
    <x v="326"/>
    <n v="1600000"/>
    <n v="-794534.37999999989"/>
    <n v="805465.62000000011"/>
    <m/>
    <n v="805465.62000000023"/>
    <n v="805465.62000000011"/>
    <n v="0"/>
    <s v="R"/>
    <m/>
    <n v="0"/>
    <n v="805465.62000000023"/>
    <n v="805465.62000000023"/>
    <n v="0"/>
    <n v="628390.07000000007"/>
    <n v="805465.62000000023"/>
    <n v="0"/>
    <n v="0"/>
    <n v="0"/>
  </r>
  <r>
    <s v="SADM"/>
    <s v="MANUTENÇÃO"/>
    <s v="ATIVIDADES"/>
    <x v="1"/>
    <x v="0"/>
    <s v="3-CUSTEIO"/>
    <s v="ORDINÁRIO"/>
    <s v="NÃO"/>
    <s v="NÃO"/>
    <x v="327"/>
    <m/>
    <n v="4963"/>
    <n v="4963"/>
    <m/>
    <n v="4963"/>
    <n v="4963"/>
    <n v="0"/>
    <s v="R"/>
    <m/>
    <n v="0"/>
    <n v="4963"/>
    <n v="4963"/>
    <n v="0"/>
    <n v="4963"/>
    <n v="4963"/>
    <n v="0"/>
    <n v="0"/>
    <n v="0"/>
  </r>
  <r>
    <s v="SADM"/>
    <s v="MANUTENÇÃO"/>
    <s v="ATIVIDADES"/>
    <x v="1"/>
    <x v="0"/>
    <s v="3-CUSTEIO"/>
    <s v="GLOBAL"/>
    <s v="NÃO"/>
    <s v="SIM"/>
    <x v="328"/>
    <n v="0"/>
    <n v="864950"/>
    <n v="864950"/>
    <m/>
    <n v="864950"/>
    <n v="864950"/>
    <n v="0"/>
    <s v="R"/>
    <n v="864950"/>
    <n v="0"/>
    <n v="0"/>
    <n v="864950"/>
    <n v="0"/>
    <n v="574653.64"/>
    <n v="864950"/>
    <n v="0"/>
    <n v="0"/>
    <n v="0"/>
  </r>
  <r>
    <s v="SADM"/>
    <s v="MANUTENÇÃO"/>
    <s v="ATIVIDADES"/>
    <x v="1"/>
    <x v="0"/>
    <s v="3-CUSTEIO"/>
    <s v="ORDINÁRIO"/>
    <s v="SIM"/>
    <s v="NÃO"/>
    <x v="329"/>
    <n v="120000"/>
    <n v="19103.68"/>
    <n v="139103.67999999999"/>
    <m/>
    <n v="139103.67999999999"/>
    <n v="139103.67999999999"/>
    <n v="0"/>
    <s v="R"/>
    <m/>
    <n v="0"/>
    <n v="139103.67999999999"/>
    <n v="139103.67999999999"/>
    <n v="0"/>
    <n v="26957.919999999998"/>
    <n v="139103.67999999999"/>
    <n v="0"/>
    <n v="0"/>
    <n v="0"/>
  </r>
  <r>
    <s v="SADM"/>
    <s v="MANUTENÇÃO"/>
    <s v="ATIVIDADES"/>
    <x v="1"/>
    <x v="0"/>
    <s v="3-CUSTEIO"/>
    <s v="ORDINÁRIO"/>
    <s v="NÃO"/>
    <s v="NÃO"/>
    <x v="330"/>
    <m/>
    <n v="8830.7800000000007"/>
    <n v="8830.7800000000007"/>
    <m/>
    <n v="8830.7800000000007"/>
    <n v="8830.7800000000007"/>
    <n v="0"/>
    <s v="R"/>
    <m/>
    <n v="0"/>
    <n v="8830.7800000000007"/>
    <n v="8830.7800000000007"/>
    <n v="0"/>
    <n v="8830.7800000000007"/>
    <n v="8830.7800000000007"/>
    <n v="0"/>
    <n v="0"/>
    <n v="0"/>
  </r>
  <r>
    <s v="SADM"/>
    <s v="MANUTENÇÃO"/>
    <s v="ATIVIDADES"/>
    <x v="6"/>
    <x v="0"/>
    <s v="3-CUSTEIO"/>
    <s v="ORDINÁRIO"/>
    <s v="SIM"/>
    <s v="NÃO"/>
    <x v="331"/>
    <n v="35000"/>
    <n v="10018.64"/>
    <n v="45018.64"/>
    <m/>
    <n v="45018.64"/>
    <n v="45018.64"/>
    <n v="0"/>
    <s v="R"/>
    <m/>
    <n v="0"/>
    <n v="45018.64"/>
    <n v="45018.64"/>
    <n v="0"/>
    <n v="28717.8"/>
    <n v="45018.64"/>
    <n v="0"/>
    <n v="0"/>
    <n v="0"/>
  </r>
  <r>
    <s v="SADM"/>
    <s v="MANUTENÇÃO"/>
    <s v="ATIVIDADES"/>
    <x v="1"/>
    <x v="0"/>
    <s v="3-CUSTEIO"/>
    <s v="ORDINÁRIO"/>
    <s v="SIM"/>
    <s v="NÃO"/>
    <x v="332"/>
    <n v="20000"/>
    <n v="56149.100000000006"/>
    <n v="76149.100000000006"/>
    <m/>
    <n v="76149.100000000006"/>
    <n v="76149.100000000006"/>
    <n v="0"/>
    <s v="R"/>
    <m/>
    <n v="0"/>
    <n v="76149.100000000006"/>
    <n v="76149.100000000006"/>
    <n v="0"/>
    <n v="35460.100000000006"/>
    <n v="76149.100000000006"/>
    <n v="0"/>
    <n v="0"/>
    <n v="0"/>
  </r>
  <r>
    <s v="SADM"/>
    <s v="MANUTENÇÃO"/>
    <s v="ATIVIDADES"/>
    <x v="6"/>
    <x v="0"/>
    <s v="3-CUSTEIO"/>
    <s v="ORDINÁRIO"/>
    <s v="SIM"/>
    <s v="NÃO"/>
    <x v="333"/>
    <n v="282480"/>
    <n v="-206553.78999999998"/>
    <n v="75926.210000000021"/>
    <m/>
    <n v="75926.209999999992"/>
    <n v="75926.210000000021"/>
    <n v="0"/>
    <s v="R"/>
    <m/>
    <n v="0"/>
    <n v="75926.209999999992"/>
    <n v="75926.209999999992"/>
    <n v="0"/>
    <n v="65149.21"/>
    <n v="75926.209999999992"/>
    <n v="0"/>
    <n v="0"/>
    <n v="0"/>
  </r>
  <r>
    <s v="SADM"/>
    <s v="MANUTENÇÃO"/>
    <s v="ATIVIDADES"/>
    <x v="6"/>
    <x v="0"/>
    <s v="3-CUSTEIO"/>
    <s v="ORDINÁRIO"/>
    <s v="NÃO"/>
    <s v="SIM"/>
    <x v="334"/>
    <n v="0"/>
    <n v="253341.20000000004"/>
    <n v="253341.20000000004"/>
    <m/>
    <n v="253341.2"/>
    <n v="253341.2"/>
    <n v="0"/>
    <s v="R"/>
    <n v="253341.2"/>
    <n v="0"/>
    <n v="0"/>
    <n v="253341.2"/>
    <n v="2.9103830456733704E-11"/>
    <n v="253341.2"/>
    <n v="253341.2"/>
    <n v="0"/>
    <n v="0"/>
    <n v="0"/>
  </r>
  <r>
    <s v="SADM"/>
    <s v="MANUTENÇÃO"/>
    <s v="ATIVIDADES"/>
    <x v="6"/>
    <x v="0"/>
    <s v="3-CUSTEIO"/>
    <s v="ORDINÁRIO"/>
    <s v="NÃO"/>
    <s v="NÃO"/>
    <x v="335"/>
    <n v="0"/>
    <n v="71000"/>
    <n v="71000"/>
    <m/>
    <n v="71000"/>
    <n v="71000"/>
    <n v="0"/>
    <s v="R"/>
    <m/>
    <n v="0"/>
    <n v="71000"/>
    <n v="71000"/>
    <n v="0"/>
    <n v="71000"/>
    <n v="71000"/>
    <n v="0"/>
    <n v="0"/>
    <n v="0"/>
  </r>
  <r>
    <s v="SADM"/>
    <s v="MANUTENÇÃO"/>
    <s v="ATIVIDADES"/>
    <x v="6"/>
    <x v="0"/>
    <s v="3-CUSTEIO"/>
    <s v="ORDINÁRIO"/>
    <s v="SIM"/>
    <s v="NÃO"/>
    <x v="336"/>
    <n v="2657530"/>
    <n v="-682608.09000000067"/>
    <n v="1974921.9099999992"/>
    <m/>
    <n v="1974921.9100000001"/>
    <n v="1974921.9099999992"/>
    <n v="0"/>
    <s v="R"/>
    <m/>
    <n v="0"/>
    <n v="1974921.9100000001"/>
    <n v="1974921.9100000001"/>
    <n v="0"/>
    <n v="962565.75999999989"/>
    <n v="1974921.9100000001"/>
    <n v="0"/>
    <n v="0"/>
    <n v="0"/>
  </r>
  <r>
    <s v="SADM"/>
    <s v="MANUTENÇÃO"/>
    <s v="ATIVIDADES"/>
    <x v="6"/>
    <x v="0"/>
    <s v="3-CUSTEIO"/>
    <s v="ORDINÁRIO"/>
    <s v="NÃO"/>
    <s v="NÃO"/>
    <x v="337"/>
    <n v="0"/>
    <n v="20148.939999999999"/>
    <n v="20148.939999999999"/>
    <m/>
    <n v="20148.939999999999"/>
    <n v="20148.939999999999"/>
    <n v="0"/>
    <s v="R"/>
    <m/>
    <n v="0"/>
    <n v="20148.939999999999"/>
    <n v="20148.939999999999"/>
    <n v="0"/>
    <n v="13812.94"/>
    <n v="20148.939999999999"/>
    <n v="0"/>
    <n v="0"/>
    <n v="0"/>
  </r>
  <r>
    <s v="SADM"/>
    <s v="MANUTENÇÃO"/>
    <s v="ATIVIDADES"/>
    <x v="1"/>
    <x v="0"/>
    <s v="3-CUSTEIO"/>
    <s v="ORDINÁRIO"/>
    <s v="NÃO"/>
    <s v="NÃO"/>
    <x v="338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ORDINÁRIO"/>
    <s v="NÃO"/>
    <s v="NÃO"/>
    <x v="339"/>
    <n v="0"/>
    <n v="42694.04"/>
    <n v="42694.04"/>
    <m/>
    <n v="42694.04"/>
    <n v="42694.04"/>
    <n v="0"/>
    <s v="R"/>
    <m/>
    <n v="0"/>
    <n v="42694.04"/>
    <n v="42694.04"/>
    <n v="0"/>
    <n v="0"/>
    <n v="42694.04"/>
    <n v="0"/>
    <n v="0"/>
    <n v="0"/>
  </r>
  <r>
    <s v="SADM"/>
    <s v="MANUTENÇÃO"/>
    <s v="ATIVIDADES"/>
    <x v="1"/>
    <x v="0"/>
    <s v="3-CUSTEIO"/>
    <s v="ORDINÁRIO"/>
    <s v="NÃO"/>
    <s v="NÃO"/>
    <x v="340"/>
    <n v="0"/>
    <m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1"/>
    <x v="0"/>
    <s v="3-CUSTEIO"/>
    <s v="ORDINÁRIO"/>
    <s v="NÃO"/>
    <s v="NÃO"/>
    <x v="341"/>
    <n v="0"/>
    <n v="11900"/>
    <n v="11900"/>
    <m/>
    <n v="11900"/>
    <n v="11900"/>
    <n v="0"/>
    <s v="R"/>
    <m/>
    <n v="0"/>
    <n v="11900"/>
    <n v="11900"/>
    <n v="0"/>
    <n v="11900"/>
    <n v="11900"/>
    <n v="0"/>
    <n v="0"/>
    <n v="0"/>
  </r>
  <r>
    <s v="SADM"/>
    <s v="MANUTENÇÃO"/>
    <s v="ATIVIDADES"/>
    <x v="1"/>
    <x v="0"/>
    <s v="3-CUSTEIO"/>
    <s v="ORDINÁRIO"/>
    <s v="NÃO"/>
    <s v="NÃO"/>
    <x v="342"/>
    <n v="0"/>
    <n v="5000"/>
    <n v="5000"/>
    <m/>
    <n v="5000"/>
    <n v="5000"/>
    <n v="0"/>
    <s v="R"/>
    <m/>
    <n v="0"/>
    <n v="5000"/>
    <n v="5000"/>
    <n v="0"/>
    <n v="5000"/>
    <n v="5000"/>
    <n v="0"/>
    <n v="0"/>
    <n v="0"/>
  </r>
  <r>
    <s v="SADM"/>
    <s v="MANUTENÇÃO"/>
    <s v="ATIVIDADES"/>
    <x v="6"/>
    <x v="0"/>
    <s v="3-CUSTEIO"/>
    <s v="ORDINÁRIO"/>
    <s v="SIM"/>
    <s v="NÃO"/>
    <x v="343"/>
    <n v="100000"/>
    <n v="-87400"/>
    <n v="12600"/>
    <m/>
    <n v="12600"/>
    <n v="12600"/>
    <n v="0"/>
    <s v="R"/>
    <m/>
    <n v="0"/>
    <n v="12600"/>
    <n v="12600"/>
    <n v="0"/>
    <n v="12600"/>
    <n v="12600"/>
    <n v="0"/>
    <n v="0"/>
    <n v="0"/>
  </r>
  <r>
    <s v="SADM"/>
    <s v="MANUTENÇÃO"/>
    <s v="ATIVIDADES"/>
    <x v="6"/>
    <x v="0"/>
    <s v="3-CUSTEIO"/>
    <s v="ORDINÁRIO"/>
    <s v="NÃO"/>
    <s v="NÃO"/>
    <x v="344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3-CUSTEIO"/>
    <s v="ORDINÁRIO"/>
    <s v="SIM"/>
    <s v="NÃO"/>
    <x v="345"/>
    <n v="100000"/>
    <n v="-88600"/>
    <n v="11400"/>
    <m/>
    <n v="11400"/>
    <n v="11400"/>
    <n v="0"/>
    <s v="R"/>
    <m/>
    <n v="0"/>
    <n v="11400"/>
    <n v="11400"/>
    <n v="0"/>
    <n v="11400"/>
    <n v="11400"/>
    <n v="0"/>
    <n v="0"/>
    <n v="0"/>
  </r>
  <r>
    <s v="SADM"/>
    <s v="MANUTENÇÃO"/>
    <s v="ATIVIDADES"/>
    <x v="6"/>
    <x v="0"/>
    <s v="3-CUSTEIO"/>
    <s v="ORDINÁRIO"/>
    <s v="NÃO"/>
    <s v="NÃO"/>
    <x v="346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1"/>
    <x v="0"/>
    <s v="4-INVESTIMENTO"/>
    <s v="ORDINÁRIO"/>
    <s v="SIM"/>
    <s v="NÃO"/>
    <x v="347"/>
    <n v="1000000"/>
    <n v="1094434.25"/>
    <n v="2094434.25"/>
    <m/>
    <n v="2094434.25"/>
    <n v="2094434.25"/>
    <n v="0"/>
    <s v="R"/>
    <m/>
    <n v="0"/>
    <n v="2094434.25"/>
    <n v="2094434.25"/>
    <n v="0"/>
    <n v="833311.94"/>
    <n v="2094434.25"/>
    <n v="0"/>
    <n v="0"/>
    <n v="0"/>
  </r>
  <r>
    <s v="SADM"/>
    <s v="MANUTENÇÃO"/>
    <s v="ATIVIDADES"/>
    <x v="1"/>
    <x v="0"/>
    <s v="4-INVESTIMENTO"/>
    <s v="ORDINÁRIO"/>
    <s v="NÃO"/>
    <s v="NÃO"/>
    <x v="348"/>
    <n v="0"/>
    <n v="24740"/>
    <n v="24740"/>
    <m/>
    <n v="24740"/>
    <n v="24740"/>
    <n v="0"/>
    <s v="R"/>
    <m/>
    <n v="0"/>
    <n v="24740"/>
    <n v="24740"/>
    <n v="0"/>
    <n v="24740"/>
    <n v="24740"/>
    <n v="0"/>
    <n v="0"/>
    <n v="0"/>
  </r>
  <r>
    <s v="SADM"/>
    <s v="MANUTENÇÃO"/>
    <s v="ATIVIDADES"/>
    <x v="6"/>
    <x v="0"/>
    <s v="4-INVESTIMENTO"/>
    <s v="ORDINÁRIO"/>
    <s v="SIM"/>
    <s v="NÃO"/>
    <x v="349"/>
    <n v="100000"/>
    <n v="-10000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4-INVESTIMENTO"/>
    <s v="ORDINÁRIO"/>
    <s v="SIM"/>
    <s v="NÃO"/>
    <x v="350"/>
    <n v="100000"/>
    <n v="-10000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4-INVESTIMENTO"/>
    <s v="ORDINÁRIO"/>
    <s v="SIM"/>
    <s v="NÃO"/>
    <x v="351"/>
    <n v="110000"/>
    <n v="-63000"/>
    <n v="47000"/>
    <m/>
    <n v="47000"/>
    <n v="47000"/>
    <n v="0"/>
    <s v="R"/>
    <m/>
    <n v="0"/>
    <n v="47000"/>
    <n v="47000"/>
    <n v="0"/>
    <n v="0"/>
    <n v="47000"/>
    <n v="0"/>
    <n v="0"/>
    <n v="0"/>
  </r>
  <r>
    <s v="SADM"/>
    <s v="MANUTENÇÃO"/>
    <s v="ATIVIDADES"/>
    <x v="6"/>
    <x v="0"/>
    <s v="4-INVESTIMENTO"/>
    <s v="ORDINÁRIO"/>
    <s v="NÃO"/>
    <s v="NÃO"/>
    <x v="352"/>
    <n v="0"/>
    <n v="30320"/>
    <n v="30320"/>
    <m/>
    <n v="30320"/>
    <n v="30320"/>
    <n v="0"/>
    <s v="R"/>
    <m/>
    <n v="0"/>
    <n v="30320"/>
    <n v="30320"/>
    <n v="0"/>
    <n v="30320"/>
    <n v="30320"/>
    <n v="0"/>
    <n v="0"/>
    <n v="0"/>
  </r>
  <r>
    <s v="SADM"/>
    <s v="MANUTENÇÃO"/>
    <s v="ATIVIDADES"/>
    <x v="6"/>
    <x v="0"/>
    <s v="4-INVESTIMENTO"/>
    <s v="ORDINÁRIO"/>
    <s v="NÃO"/>
    <s v="NÃO"/>
    <x v="353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4-INVESTIMENTO"/>
    <s v="ORDINÁRIO"/>
    <s v="NÃO"/>
    <s v="NÃO"/>
    <x v="354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MANUTENÇÃO"/>
    <s v="ATIVIDADES"/>
    <x v="6"/>
    <x v="0"/>
    <s v="4-INVESTIMENTO"/>
    <s v="ORDINÁRIO"/>
    <s v="NÃO"/>
    <s v="NÃO"/>
    <x v="355"/>
    <n v="0"/>
    <n v="6500"/>
    <n v="6500"/>
    <m/>
    <n v="6500"/>
    <n v="6500"/>
    <n v="0"/>
    <s v="R"/>
    <m/>
    <n v="0"/>
    <n v="6500"/>
    <n v="6500"/>
    <n v="0"/>
    <n v="6500"/>
    <n v="6500"/>
    <n v="0"/>
    <n v="0"/>
    <n v="0"/>
  </r>
  <r>
    <s v="SADM"/>
    <s v="MANUTENÇÃO"/>
    <s v="ATIVIDADES"/>
    <x v="1"/>
    <x v="0"/>
    <s v="4-INVESTIMENTO"/>
    <s v="ORDINÁRIO"/>
    <s v="NÃO"/>
    <s v="NÃO"/>
    <x v="356"/>
    <n v="0"/>
    <m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7"/>
    <x v="0"/>
    <s v="3-CUSTEIO"/>
    <s v="GLOBAL"/>
    <s v="SIM"/>
    <s v="SIM"/>
    <x v="357"/>
    <n v="386176"/>
    <n v="-12321.59"/>
    <n v="373854.41"/>
    <m/>
    <n v="373854.41"/>
    <n v="373854.41"/>
    <n v="0"/>
    <s v="R"/>
    <n v="373854.41"/>
    <n v="0"/>
    <n v="0"/>
    <n v="373854.41"/>
    <n v="0"/>
    <n v="342465.58999999997"/>
    <n v="373854.41"/>
    <n v="0"/>
    <n v="0"/>
    <n v="0"/>
  </r>
  <r>
    <s v="SAUDE"/>
    <s v="SAUDE"/>
    <s v="ATIVIDADES"/>
    <x v="7"/>
    <x v="0"/>
    <s v="3-CUSTEIO"/>
    <s v="ORDINÁRIO"/>
    <s v="NÃO"/>
    <s v="NÃO"/>
    <x v="358"/>
    <n v="0"/>
    <n v="4109.05"/>
    <n v="4109.05"/>
    <m/>
    <n v="4109.05"/>
    <n v="4109.05"/>
    <n v="0"/>
    <s v="R"/>
    <m/>
    <n v="0"/>
    <n v="4109.05"/>
    <n v="4109.05"/>
    <n v="0"/>
    <n v="4109.05"/>
    <n v="4109.05"/>
    <n v="0"/>
    <n v="0"/>
    <n v="0"/>
  </r>
  <r>
    <s v="SAUDE"/>
    <s v="SAUDE"/>
    <s v="ATIVIDADES"/>
    <x v="7"/>
    <x v="0"/>
    <s v="3-CUSTEIO"/>
    <s v="GLOBAL"/>
    <s v="SIM"/>
    <s v="SIM"/>
    <x v="359"/>
    <n v="3774"/>
    <n v="2.3000000000000007"/>
    <n v="3776.3"/>
    <m/>
    <n v="3776.2999999999993"/>
    <n v="3776.2999999999993"/>
    <n v="0"/>
    <s v="R"/>
    <n v="3776.3"/>
    <n v="0"/>
    <n v="0"/>
    <n v="3776.3"/>
    <n v="0"/>
    <n v="3446.18"/>
    <n v="3776.3"/>
    <n v="0"/>
    <n v="0"/>
    <n v="0"/>
  </r>
  <r>
    <s v="SAUDE"/>
    <s v="SAUDE"/>
    <s v="ATIVIDADES"/>
    <x v="7"/>
    <x v="0"/>
    <s v="3-CUSTEIO"/>
    <s v="ORDINÁRIO"/>
    <s v="NÃO"/>
    <s v="NÃO"/>
    <x v="360"/>
    <n v="0"/>
    <n v="304.7"/>
    <n v="304.7"/>
    <m/>
    <n v="304.7"/>
    <n v="304.7"/>
    <n v="0"/>
    <s v="R"/>
    <m/>
    <n v="0"/>
    <n v="304.7"/>
    <n v="304.7"/>
    <n v="0"/>
    <n v="304.7"/>
    <n v="304.7"/>
    <n v="0"/>
    <n v="0"/>
    <n v="0"/>
  </r>
  <r>
    <s v="SAUDE"/>
    <s v="SAUDE"/>
    <s v="BENEFÍCIOS"/>
    <x v="3"/>
    <x v="1"/>
    <s v="3-CUSTEIO"/>
    <s v="ORDINÁRIO"/>
    <s v="SIM"/>
    <s v="NÃO"/>
    <x v="361"/>
    <n v="120000"/>
    <n v="-82619.710000000006"/>
    <n v="37380.289999999994"/>
    <m/>
    <n v="37380.289999999994"/>
    <n v="37380.289999999994"/>
    <n v="0"/>
    <s v="R"/>
    <m/>
    <n v="0"/>
    <n v="37380.289999999994"/>
    <n v="37380.289999999994"/>
    <n v="0"/>
    <n v="37380.289999999994"/>
    <n v="37380.289999999994"/>
    <n v="0"/>
    <n v="0"/>
    <n v="0"/>
  </r>
  <r>
    <s v="SAUDE"/>
    <s v="SAUDE"/>
    <s v="ATIVIDADES"/>
    <x v="1"/>
    <x v="0"/>
    <s v="3-CUSTEIO"/>
    <s v="ORDINÁRIO"/>
    <s v="NÃO"/>
    <s v="NÃO"/>
    <x v="362"/>
    <m/>
    <n v="17063.979999999981"/>
    <n v="17063.979999999981"/>
    <m/>
    <n v="17063.98"/>
    <n v="17063.979999999981"/>
    <n v="0"/>
    <s v="R"/>
    <m/>
    <n v="0"/>
    <n v="17063.98"/>
    <n v="17063.98"/>
    <n v="0"/>
    <n v="17063.98"/>
    <n v="17063.98"/>
    <n v="0"/>
    <n v="0"/>
    <n v="0"/>
  </r>
  <r>
    <s v="SAUDE"/>
    <s v="SAUDE"/>
    <s v="ATIVIDADES"/>
    <x v="1"/>
    <x v="0"/>
    <s v="3-CUSTEIO"/>
    <s v="ORDINÁRIO"/>
    <s v="SIM"/>
    <s v="NÃO"/>
    <x v="363"/>
    <n v="1000"/>
    <n v="-1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1"/>
    <x v="0"/>
    <s v="3-CUSTEIO"/>
    <s v="ORDINÁRIO"/>
    <s v="SIM"/>
    <s v="NÃO"/>
    <x v="364"/>
    <n v="12577"/>
    <n v="-12577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1"/>
    <x v="0"/>
    <s v="3-CUSTEIO"/>
    <s v="ORDINÁRIO"/>
    <s v="NÃO"/>
    <s v="SIM"/>
    <x v="365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AUDE"/>
    <s v="SAUDE"/>
    <s v="ATIVIDADES"/>
    <x v="7"/>
    <x v="0"/>
    <s v="3-CUSTEIO"/>
    <s v="ORDINÁRIO"/>
    <s v="SIM"/>
    <s v="NÃO"/>
    <x v="366"/>
    <n v="61000"/>
    <n v="-54302.5"/>
    <n v="6697.5"/>
    <m/>
    <n v="6697.5"/>
    <n v="6697.5"/>
    <n v="0"/>
    <s v="R"/>
    <m/>
    <n v="0"/>
    <n v="6697.5"/>
    <n v="6697.5"/>
    <n v="0"/>
    <n v="6697.5"/>
    <n v="6697.5"/>
    <n v="0"/>
    <n v="0"/>
    <n v="0"/>
  </r>
  <r>
    <s v="SAUDE"/>
    <s v="SAUDE"/>
    <s v="ATIVIDADES"/>
    <x v="7"/>
    <x v="0"/>
    <s v="3-CUSTEIO"/>
    <s v="ORDINÁRIO"/>
    <s v="SIM"/>
    <s v="NÃO"/>
    <x v="367"/>
    <n v="50000"/>
    <n v="-12159"/>
    <n v="37841"/>
    <m/>
    <n v="37841"/>
    <n v="37841"/>
    <n v="0"/>
    <s v="R"/>
    <m/>
    <n v="0"/>
    <n v="37841"/>
    <n v="37841"/>
    <n v="0"/>
    <n v="37841"/>
    <n v="37841"/>
    <n v="0"/>
    <n v="0"/>
    <n v="0"/>
  </r>
  <r>
    <s v="SAUDE"/>
    <s v="SAUDE"/>
    <s v="ATIVIDADES"/>
    <x v="1"/>
    <x v="0"/>
    <s v="3-CUSTEIO"/>
    <s v="ORDINÁRIO"/>
    <s v="SIM"/>
    <s v="NÃO"/>
    <x v="368"/>
    <n v="100000"/>
    <n v="-100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7"/>
    <x v="0"/>
    <s v="3-CUSTEIO"/>
    <s v="ORDINÁRIO"/>
    <s v="SIM"/>
    <s v="NÃO"/>
    <x v="369"/>
    <n v="15000"/>
    <n v="-15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7"/>
    <x v="0"/>
    <s v="3-CUSTEIO"/>
    <s v="ORDINÁRIO"/>
    <s v="SIM"/>
    <s v="NÃO"/>
    <x v="370"/>
    <n v="25000"/>
    <n v="-25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BENEFÍCIOS"/>
    <x v="7"/>
    <x v="1"/>
    <s v="3-CUSTEIO"/>
    <s v="ORDINÁRIO"/>
    <s v="SIM"/>
    <s v="NÃO"/>
    <x v="371"/>
    <n v="80000"/>
    <n v="-80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BENEFÍCIOS"/>
    <x v="3"/>
    <x v="1"/>
    <s v="3-CUSTEIO"/>
    <s v="ORDINÁRIO"/>
    <s v="SIM"/>
    <s v="NÃO"/>
    <x v="372"/>
    <n v="7000"/>
    <n v="43000"/>
    <n v="50000"/>
    <m/>
    <n v="50000"/>
    <n v="50000"/>
    <n v="0"/>
    <s v="R"/>
    <m/>
    <n v="0"/>
    <n v="50000"/>
    <n v="50000"/>
    <n v="0"/>
    <n v="31651.989999999998"/>
    <n v="50000"/>
    <n v="0"/>
    <n v="0"/>
    <n v="0"/>
  </r>
  <r>
    <s v="SAUDE"/>
    <s v="SAUDE"/>
    <s v="BENEFÍCIOS"/>
    <x v="3"/>
    <x v="1"/>
    <s v="3-CUSTEIO"/>
    <s v="ORDINÁRIO"/>
    <s v="NÃO"/>
    <s v="NÃO"/>
    <x v="373"/>
    <n v="0"/>
    <n v="3749"/>
    <n v="3749"/>
    <m/>
    <n v="3749"/>
    <n v="3749"/>
    <n v="0"/>
    <s v="R"/>
    <m/>
    <n v="0"/>
    <n v="3749"/>
    <n v="3749"/>
    <n v="0"/>
    <n v="3749"/>
    <n v="3749"/>
    <n v="0"/>
    <n v="0"/>
    <n v="0"/>
  </r>
  <r>
    <s v="SAUDE"/>
    <s v="SAUDE"/>
    <s v="BENEFÍCIOS"/>
    <x v="3"/>
    <x v="1"/>
    <s v="3-CUSTEIO"/>
    <s v="ORDINÁRIO"/>
    <s v="NÃO"/>
    <s v="NÃO"/>
    <x v="374"/>
    <n v="0"/>
    <n v="21804.98"/>
    <n v="21804.98"/>
    <m/>
    <n v="21804.979999999981"/>
    <n v="21804.98"/>
    <n v="0"/>
    <s v="R"/>
    <m/>
    <n v="0"/>
    <n v="21804.979999999981"/>
    <n v="21804.979999999981"/>
    <n v="0"/>
    <n v="21804.98"/>
    <n v="21804.979999999981"/>
    <n v="0"/>
    <n v="0"/>
    <n v="0"/>
  </r>
  <r>
    <s v="SAUDE"/>
    <s v="SAUDE"/>
    <s v="ATIVIDADES"/>
    <x v="1"/>
    <x v="0"/>
    <s v="3-CUSTEIO"/>
    <s v="ORDINÁRIO"/>
    <s v="NÃO"/>
    <s v="NÃO"/>
    <x v="375"/>
    <n v="0"/>
    <n v="74751.38"/>
    <n v="74751.38"/>
    <m/>
    <n v="74751.38"/>
    <n v="74751.38"/>
    <n v="0"/>
    <s v="R"/>
    <m/>
    <n v="0"/>
    <n v="74751.38"/>
    <n v="74751.38"/>
    <n v="0"/>
    <n v="71411.360000000001"/>
    <n v="74751.38"/>
    <n v="0"/>
    <n v="0"/>
    <n v="0"/>
  </r>
  <r>
    <s v="SAUDE"/>
    <s v="SAUDE"/>
    <s v="BENEFÍCIOS"/>
    <x v="3"/>
    <x v="1"/>
    <s v="3-CUSTEIO"/>
    <s v="ORDINÁRIO"/>
    <s v="NÃO"/>
    <s v="NÃO"/>
    <x v="376"/>
    <n v="0"/>
    <n v="40399"/>
    <n v="40399"/>
    <m/>
    <n v="40399"/>
    <n v="40399"/>
    <n v="0"/>
    <s v="R"/>
    <m/>
    <n v="0"/>
    <n v="40399"/>
    <n v="40399"/>
    <n v="0"/>
    <n v="33535.29"/>
    <n v="40399"/>
    <n v="0"/>
    <n v="0"/>
    <n v="0"/>
  </r>
  <r>
    <s v="SAUDE"/>
    <s v="SAUDE"/>
    <s v="ATIVIDADES"/>
    <x v="1"/>
    <x v="0"/>
    <s v="3-CUSTEIO"/>
    <s v="ORDINÁRIO"/>
    <s v="NÃO"/>
    <s v="NÃO"/>
    <x v="377"/>
    <n v="0"/>
    <n v="205303.38"/>
    <n v="205303.38"/>
    <m/>
    <n v="205303.38"/>
    <n v="205303.38"/>
    <n v="0"/>
    <s v="R"/>
    <m/>
    <n v="0"/>
    <n v="205303.38"/>
    <n v="205303.38"/>
    <n v="0"/>
    <n v="186740.56"/>
    <n v="205303.38"/>
    <n v="0"/>
    <n v="0"/>
    <n v="0"/>
  </r>
  <r>
    <s v="SAUDE"/>
    <s v="SAUDE"/>
    <s v="BENEFÍCIOS"/>
    <x v="3"/>
    <x v="1"/>
    <s v="3-CUSTEIO"/>
    <s v="ORDINÁRIO"/>
    <s v="NÃO"/>
    <s v="NÃO"/>
    <x v="378"/>
    <n v="0"/>
    <n v="100000"/>
    <n v="100000"/>
    <m/>
    <n v="100000"/>
    <n v="100000"/>
    <n v="0"/>
    <s v="R"/>
    <m/>
    <n v="0"/>
    <n v="100000"/>
    <n v="100000"/>
    <n v="0"/>
    <n v="7261.92"/>
    <n v="100000"/>
    <n v="0"/>
    <n v="0"/>
    <n v="0"/>
  </r>
  <r>
    <s v="SAUDE"/>
    <s v="SAUDE"/>
    <s v="ATIVIDADES"/>
    <x v="1"/>
    <x v="0"/>
    <s v="3-CUSTEIO"/>
    <s v="ORDINÁRIO"/>
    <s v="SIM"/>
    <s v="NÃO"/>
    <x v="379"/>
    <n v="300000"/>
    <n v="-300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7"/>
    <x v="0"/>
    <s v="3-CUSTEIO"/>
    <s v="ORDINÁRIO"/>
    <s v="SIM"/>
    <s v="NÃO"/>
    <x v="380"/>
    <n v="17000"/>
    <n v="-980"/>
    <n v="16020"/>
    <m/>
    <n v="16020"/>
    <n v="16020"/>
    <n v="0"/>
    <s v="R"/>
    <m/>
    <n v="0"/>
    <n v="16020"/>
    <n v="16020"/>
    <n v="0"/>
    <n v="16020"/>
    <n v="16020"/>
    <n v="0"/>
    <n v="0"/>
    <n v="0"/>
  </r>
  <r>
    <s v="SAUDE"/>
    <s v="SAUDE"/>
    <s v="ATIVIDADES"/>
    <x v="1"/>
    <x v="0"/>
    <s v="4-INVESTIMENTO"/>
    <s v="ORDINÁRIO"/>
    <s v="SIM"/>
    <s v="NÃO"/>
    <x v="381"/>
    <n v="12000"/>
    <n v="-1200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ATIVIDADES"/>
    <x v="1"/>
    <x v="0"/>
    <s v="3-CUSTEIO"/>
    <s v="ORDINÁRIO"/>
    <s v="NÃO"/>
    <s v="NÃO"/>
    <x v="382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AUDE"/>
    <s v="SAUDE"/>
    <s v="BENEFÍCIOS"/>
    <x v="3"/>
    <x v="1"/>
    <s v="3-CUSTEIO"/>
    <s v="ORDINÁRIO"/>
    <s v="SIM"/>
    <s v="NÃO"/>
    <x v="383"/>
    <n v="30000"/>
    <n v="-3000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384"/>
    <n v="94404"/>
    <n v="-94404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ORDINÁRIO"/>
    <s v="NÃO"/>
    <s v="NÃO"/>
    <x v="385"/>
    <n v="0"/>
    <n v="499.86"/>
    <n v="499.86"/>
    <m/>
    <n v="499.86"/>
    <n v="499.86"/>
    <n v="0"/>
    <s v="R"/>
    <m/>
    <n v="0"/>
    <n v="499.86"/>
    <n v="499.86"/>
    <n v="0"/>
    <n v="499.86"/>
    <n v="499.86"/>
    <n v="0"/>
    <n v="0"/>
    <n v="0"/>
  </r>
  <r>
    <s v="SG.PRESIDÊNCIA"/>
    <s v="SETIC"/>
    <s v="ATIVIDADES"/>
    <x v="2"/>
    <x v="17"/>
    <s v="3-CUSTEIO"/>
    <s v="GLOBAL"/>
    <s v="SIM"/>
    <s v="SIM"/>
    <x v="386"/>
    <n v="9760001"/>
    <n v="-8815527.4299999997"/>
    <n v="944473.5700000003"/>
    <m/>
    <n v="944473.57000000007"/>
    <n v="944473.57000000007"/>
    <n v="0"/>
    <s v="R"/>
    <n v="944473.57000000007"/>
    <n v="0"/>
    <n v="0"/>
    <n v="944473.57000000007"/>
    <n v="0"/>
    <n v="941736.95000000019"/>
    <n v="944473.57000000007"/>
    <n v="0"/>
    <n v="0"/>
    <n v="0"/>
  </r>
  <r>
    <s v="SG.PRESIDÊNCIA"/>
    <s v="SETIC"/>
    <s v="ATIVIDADES"/>
    <x v="2"/>
    <x v="17"/>
    <s v="3-CUSTEIO"/>
    <s v="GLOBAL"/>
    <s v="NÃO"/>
    <s v="SIM"/>
    <x v="387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NÃO"/>
    <s v="NÃO"/>
    <x v="388"/>
    <n v="0"/>
    <n v="166800"/>
    <n v="166800"/>
    <m/>
    <n v="166800"/>
    <n v="166800"/>
    <n v="0"/>
    <s v="R"/>
    <n v="0"/>
    <n v="0"/>
    <n v="166800"/>
    <n v="166800"/>
    <n v="0"/>
    <n v="166800"/>
    <n v="166800"/>
    <n v="0"/>
    <n v="0"/>
    <n v="0"/>
  </r>
  <r>
    <s v="SG.PRESIDÊNCIA"/>
    <s v="SETIC"/>
    <s v="ATIVIDADES"/>
    <x v="2"/>
    <x v="0"/>
    <s v="4-INVESTIMENTO"/>
    <s v="GLOBAL"/>
    <s v="NÃO"/>
    <s v="NÃO"/>
    <x v="389"/>
    <n v="0"/>
    <n v="1521126.3"/>
    <n v="1521126.3"/>
    <m/>
    <n v="1521126.3"/>
    <n v="1521126.3"/>
    <n v="0"/>
    <s v="R"/>
    <n v="0"/>
    <n v="0"/>
    <n v="1521126.3"/>
    <n v="1521126.3"/>
    <n v="0"/>
    <n v="1521126.2999999998"/>
    <n v="1521126.3"/>
    <n v="0"/>
    <n v="0"/>
    <n v="0"/>
  </r>
  <r>
    <s v="SG.PRESIDÊNCIA"/>
    <s v="SETIC"/>
    <s v="ATIVIDADES"/>
    <x v="2"/>
    <x v="17"/>
    <s v="3-CUSTEIO"/>
    <s v="GLOBAL"/>
    <s v="NÃO"/>
    <s v="SIM"/>
    <x v="390"/>
    <n v="0"/>
    <n v="2498348.0599999996"/>
    <n v="2498348.0599999996"/>
    <m/>
    <n v="2498348.06"/>
    <n v="2498348.06"/>
    <n v="0"/>
    <s v="R"/>
    <n v="2498348.06"/>
    <n v="0"/>
    <n v="0"/>
    <n v="2498348.06"/>
    <n v="0"/>
    <n v="1755463.43"/>
    <n v="2498348.06"/>
    <n v="0"/>
    <n v="0"/>
    <n v="0"/>
  </r>
  <r>
    <s v="SG.PRESIDÊNCIA"/>
    <s v="SETIC"/>
    <s v="ATIVIDADES"/>
    <x v="2"/>
    <x v="17"/>
    <s v="3-CUSTEIO"/>
    <s v="ORDINÁRIO"/>
    <s v="NÃO"/>
    <s v="NÃO"/>
    <x v="391"/>
    <n v="0"/>
    <n v="186118.2"/>
    <n v="186118.2"/>
    <m/>
    <n v="186118.2"/>
    <n v="186118.2"/>
    <n v="0"/>
    <s v="R"/>
    <m/>
    <n v="0"/>
    <n v="186118.2"/>
    <n v="186118.2"/>
    <n v="0"/>
    <n v="186118.2"/>
    <n v="186118.2"/>
    <n v="0"/>
    <n v="0"/>
    <n v="0"/>
  </r>
  <r>
    <s v="SG.PRESIDÊNCIA"/>
    <s v="SETIC"/>
    <s v="ATIVIDADES"/>
    <x v="2"/>
    <x v="0"/>
    <s v="3-CUSTEIO"/>
    <s v="ORDINÁRIO"/>
    <s v="NÃO"/>
    <s v="NÃO"/>
    <x v="392"/>
    <n v="0"/>
    <n v="279671"/>
    <n v="279671"/>
    <m/>
    <n v="279671"/>
    <n v="279671"/>
    <n v="0"/>
    <s v="R"/>
    <m/>
    <n v="0"/>
    <n v="279671"/>
    <n v="279671"/>
    <n v="0"/>
    <n v="279671"/>
    <n v="279671"/>
    <n v="0"/>
    <n v="0"/>
    <n v="0"/>
  </r>
  <r>
    <s v="SG.PRESIDÊNCIA"/>
    <s v="SETIC"/>
    <s v="ATIVIDADES"/>
    <x v="2"/>
    <x v="17"/>
    <s v="3-CUSTEIO"/>
    <s v="GLOBAL"/>
    <s v="NÃO"/>
    <s v="SIM"/>
    <x v="393"/>
    <n v="0"/>
    <n v="11205.599999999999"/>
    <n v="11205.599999999999"/>
    <m/>
    <n v="11205.599999999999"/>
    <n v="11205.599999999999"/>
    <n v="0"/>
    <s v="R"/>
    <n v="11205.599999999999"/>
    <n v="0"/>
    <n v="0"/>
    <n v="11205.599999999999"/>
    <n v="0"/>
    <n v="8307.6"/>
    <n v="11205.599999999999"/>
    <n v="0"/>
    <n v="0"/>
    <n v="0"/>
  </r>
  <r>
    <s v="SG.PRESIDÊNCIA"/>
    <s v="SETIC"/>
    <s v="ATIVIDADES"/>
    <x v="2"/>
    <x v="14"/>
    <s v="3-CUSTEIO"/>
    <s v="GLOBAL"/>
    <s v="NÃO"/>
    <s v="SIM"/>
    <x v="394"/>
    <n v="0"/>
    <m/>
    <n v="0"/>
    <m/>
    <n v="0"/>
    <n v="0"/>
    <n v="0"/>
    <m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395"/>
    <n v="896298"/>
    <n v="-36629.560000000005"/>
    <n v="859668.44"/>
    <m/>
    <n v="859668.44"/>
    <n v="859668.44"/>
    <n v="0"/>
    <s v="R"/>
    <n v="859668.44"/>
    <n v="0"/>
    <n v="0"/>
    <n v="859668.44"/>
    <n v="0"/>
    <n v="809572.97000000009"/>
    <n v="859668.44"/>
    <n v="0"/>
    <n v="0"/>
    <n v="0"/>
  </r>
  <r>
    <s v="SG.PRESIDÊNCIA"/>
    <s v="SETIC"/>
    <s v="ATIVIDADES"/>
    <x v="2"/>
    <x v="17"/>
    <s v="3-CUSTEIO"/>
    <s v="GLOBAL"/>
    <s v="SIM"/>
    <s v="SIM"/>
    <x v="396"/>
    <n v="276360"/>
    <n v="-26580"/>
    <n v="249780"/>
    <m/>
    <n v="249780"/>
    <n v="249780"/>
    <n v="0"/>
    <s v="R"/>
    <n v="249780"/>
    <n v="0"/>
    <n v="0"/>
    <n v="249780"/>
    <n v="0"/>
    <n v="232510.93000000005"/>
    <n v="249780"/>
    <n v="0"/>
    <n v="0"/>
    <n v="0"/>
  </r>
  <r>
    <s v="SG.PRESIDÊNCIA"/>
    <s v="SETIC"/>
    <s v="ATIVIDADES"/>
    <x v="2"/>
    <x v="17"/>
    <s v="3-CUSTEIO"/>
    <s v="ORDINÁRIO"/>
    <s v="NÃO"/>
    <s v="NÃO"/>
    <x v="397"/>
    <n v="0"/>
    <n v="206.76"/>
    <n v="206.76"/>
    <m/>
    <n v="206.76"/>
    <n v="206.76"/>
    <n v="0"/>
    <s v="R"/>
    <n v="0"/>
    <n v="0"/>
    <n v="206.76"/>
    <n v="206.76"/>
    <n v="0"/>
    <n v="206.76"/>
    <n v="206.76"/>
    <n v="0"/>
    <n v="0"/>
    <n v="0"/>
  </r>
  <r>
    <s v="SG.PRESIDÊNCIA"/>
    <s v="SETIC"/>
    <s v="ATIVIDADES"/>
    <x v="2"/>
    <x v="17"/>
    <s v="3-CUSTEIO"/>
    <s v="GLOBAL"/>
    <s v="SIM"/>
    <s v="SIM"/>
    <x v="398"/>
    <n v="1568773"/>
    <n v="-104468.07"/>
    <n v="1464304.93"/>
    <m/>
    <n v="1464304.9300000004"/>
    <n v="1464304.9300000004"/>
    <n v="0"/>
    <s v="R"/>
    <n v="1464304.9300000002"/>
    <n v="0"/>
    <n v="0"/>
    <n v="1464304.9300000002"/>
    <n v="0"/>
    <n v="1362521.6300000004"/>
    <n v="1464304.9300000002"/>
    <n v="0"/>
    <n v="0"/>
    <n v="0"/>
  </r>
  <r>
    <s v="SG.PRESIDÊNCIA"/>
    <s v="SETIC"/>
    <s v="ATIVIDADES"/>
    <x v="2"/>
    <x v="17"/>
    <s v="3-CUSTEIO"/>
    <s v="GLOBAL"/>
    <s v="SIM"/>
    <s v="SIM"/>
    <x v="399"/>
    <n v="251115"/>
    <n v="-2568.4"/>
    <n v="248546.6"/>
    <m/>
    <n v="248546.6"/>
    <n v="248546.6"/>
    <n v="0"/>
    <s v="R"/>
    <n v="248546.6"/>
    <n v="0"/>
    <n v="0"/>
    <n v="248546.6"/>
    <n v="0"/>
    <n v="212961.7"/>
    <n v="248546.6"/>
    <n v="0"/>
    <n v="0"/>
    <n v="0"/>
  </r>
  <r>
    <s v="SG.PRESIDÊNCIA"/>
    <s v="SETIC"/>
    <s v="ATIVIDADES"/>
    <x v="2"/>
    <x v="17"/>
    <s v="3-CUSTEIO"/>
    <s v="GLOBAL"/>
    <s v="SIM"/>
    <s v="SIM"/>
    <x v="400"/>
    <n v="25191"/>
    <n v="-2557.73"/>
    <n v="22633.27"/>
    <m/>
    <n v="22633.269999999997"/>
    <n v="22633.269999999997"/>
    <n v="0"/>
    <s v="R"/>
    <n v="22633.27"/>
    <n v="0"/>
    <n v="0"/>
    <n v="22633.27"/>
    <n v="0"/>
    <n v="20481.849999999999"/>
    <n v="22633.27"/>
    <n v="0"/>
    <n v="0"/>
    <n v="0"/>
  </r>
  <r>
    <s v="SG.PRESIDÊNCIA"/>
    <s v="SETIC"/>
    <s v="ATIVIDADES"/>
    <x v="2"/>
    <x v="17"/>
    <s v="3-CUSTEIO"/>
    <s v="GLOBAL"/>
    <s v="SIM"/>
    <s v="SIM"/>
    <x v="401"/>
    <n v="66009"/>
    <n v="-2590.46"/>
    <n v="63418.54"/>
    <m/>
    <n v="63418.540000000008"/>
    <n v="63418.540000000008"/>
    <n v="0"/>
    <s v="R"/>
    <n v="63418.540000000008"/>
    <n v="0"/>
    <n v="0"/>
    <n v="63418.540000000008"/>
    <n v="0"/>
    <n v="52529.130000000005"/>
    <n v="63418.540000000008"/>
    <n v="0"/>
    <n v="0"/>
    <n v="0"/>
  </r>
  <r>
    <s v="SG.PRESIDÊNCIA"/>
    <s v="SETIC"/>
    <s v="ATIVIDADES"/>
    <x v="2"/>
    <x v="0"/>
    <s v="3-CUSTEIO"/>
    <s v="GLOBAL"/>
    <s v="SIM"/>
    <s v="SIM"/>
    <x v="402"/>
    <n v="15001"/>
    <n v="-775.63000000000011"/>
    <n v="14225.369999999999"/>
    <m/>
    <n v="14225.369999999999"/>
    <n v="14225.369999999999"/>
    <n v="0"/>
    <s v="R"/>
    <n v="14225.369999999999"/>
    <n v="0"/>
    <n v="0"/>
    <n v="14225.369999999999"/>
    <n v="0"/>
    <n v="13022.38"/>
    <n v="14225.369999999999"/>
    <n v="0"/>
    <n v="0"/>
    <n v="0"/>
  </r>
  <r>
    <s v="SG.PRESIDÊNCIA"/>
    <s v="SETIC"/>
    <s v="ATIVIDADES"/>
    <x v="2"/>
    <x v="17"/>
    <s v="3-CUSTEIO"/>
    <s v="GLOBAL"/>
    <s v="SIM"/>
    <s v="SIM"/>
    <x v="403"/>
    <n v="49504"/>
    <n v="-1347.28"/>
    <n v="48156.72"/>
    <m/>
    <n v="48156.720000000008"/>
    <n v="48156.720000000008"/>
    <n v="0"/>
    <s v="R"/>
    <n v="48156.72"/>
    <n v="0"/>
    <n v="0"/>
    <n v="48156.72"/>
    <n v="0"/>
    <n v="43593.110000000008"/>
    <n v="48156.72"/>
    <n v="0"/>
    <n v="0"/>
    <n v="0"/>
  </r>
  <r>
    <s v="SG.PRESIDÊNCIA"/>
    <s v="SETIC"/>
    <s v="ATIVIDADES"/>
    <x v="2"/>
    <x v="17"/>
    <s v="3-CUSTEIO"/>
    <s v="GLOBAL"/>
    <s v="SIM"/>
    <s v="SIM"/>
    <x v="404"/>
    <n v="141415"/>
    <n v="-5272.5999999999995"/>
    <n v="136142.39999999999"/>
    <m/>
    <n v="136142.39999999999"/>
    <n v="136142.39999999999"/>
    <n v="0"/>
    <s v="R"/>
    <n v="136142.39999999999"/>
    <n v="0"/>
    <n v="0"/>
    <n v="136142.39999999999"/>
    <n v="0"/>
    <n v="124797.19999999998"/>
    <n v="136142.39999999999"/>
    <n v="0"/>
    <n v="0"/>
    <n v="0"/>
  </r>
  <r>
    <s v="SG.PRESIDÊNCIA"/>
    <s v="SETIC"/>
    <s v="ATIVIDADES"/>
    <x v="2"/>
    <x v="17"/>
    <s v="3-CUSTEIO"/>
    <s v="ORDINÁRIO"/>
    <s v="NÃO"/>
    <s v="NÃO"/>
    <x v="405"/>
    <m/>
    <n v="507.06"/>
    <n v="507.06"/>
    <m/>
    <n v="507.06"/>
    <n v="507.06"/>
    <n v="0"/>
    <s v="R"/>
    <n v="0"/>
    <n v="0"/>
    <n v="507.06"/>
    <n v="507.06"/>
    <n v="0"/>
    <n v="507.06"/>
    <n v="507.06"/>
    <n v="0"/>
    <n v="0"/>
    <n v="0"/>
  </r>
  <r>
    <s v="SG.PRESIDÊNCIA"/>
    <s v="SETIC"/>
    <s v="ATIVIDADES"/>
    <x v="2"/>
    <x v="17"/>
    <s v="3-CUSTEIO"/>
    <s v="GLOBAL"/>
    <s v="SIM"/>
    <s v="SIM"/>
    <x v="406"/>
    <n v="441075"/>
    <n v="-8429.1699999999983"/>
    <n v="432645.83"/>
    <m/>
    <n v="432645.83"/>
    <n v="432645.83"/>
    <n v="0"/>
    <s v="R"/>
    <n v="432645.83"/>
    <n v="0"/>
    <n v="0"/>
    <n v="432645.83"/>
    <n v="0"/>
    <n v="412469.16999999993"/>
    <n v="432645.83"/>
    <n v="0"/>
    <n v="0"/>
    <n v="0"/>
  </r>
  <r>
    <s v="SG.PRESIDÊNCIA"/>
    <s v="SETIC"/>
    <s v="ATIVIDADES"/>
    <x v="2"/>
    <x v="17"/>
    <s v="3-CUSTEIO"/>
    <s v="GLOBAL"/>
    <s v="SIM"/>
    <s v="SIM"/>
    <x v="407"/>
    <n v="142191"/>
    <n v="-65706.98"/>
    <n v="76484.02"/>
    <m/>
    <n v="76484.01999999999"/>
    <n v="76484.01999999999"/>
    <n v="0"/>
    <s v="R"/>
    <n v="76484.01999999999"/>
    <n v="0"/>
    <n v="0"/>
    <n v="76484.01999999999"/>
    <n v="1.4551915228366852E-11"/>
    <n v="74777.399999999994"/>
    <n v="76484.01999999999"/>
    <n v="0"/>
    <n v="0"/>
    <n v="0"/>
  </r>
  <r>
    <s v="SG.PRESIDÊNCIA"/>
    <s v="SETIC"/>
    <s v="ATIVIDADES"/>
    <x v="2"/>
    <x v="17"/>
    <s v="3-CUSTEIO"/>
    <s v="ORDINÁRIO"/>
    <s v="NÃO"/>
    <s v="NÃO"/>
    <x v="408"/>
    <n v="0"/>
    <n v="1.97"/>
    <n v="1.97"/>
    <m/>
    <n v="1.97"/>
    <n v="1.97"/>
    <n v="0"/>
    <s v="R"/>
    <m/>
    <n v="0"/>
    <n v="1.97"/>
    <n v="1.97"/>
    <n v="0"/>
    <n v="1.97"/>
    <n v="1.97"/>
    <n v="0"/>
    <n v="0"/>
    <n v="0"/>
  </r>
  <r>
    <s v="SG.PRESIDÊNCIA"/>
    <s v="SETIC"/>
    <s v="ATIVIDADES"/>
    <x v="2"/>
    <x v="0"/>
    <s v="3-CUSTEIO"/>
    <s v="ORDINÁRIO"/>
    <s v="NÃO"/>
    <s v="NÃO"/>
    <x v="409"/>
    <n v="0"/>
    <n v="16525"/>
    <n v="16525"/>
    <m/>
    <n v="16525"/>
    <n v="16525"/>
    <n v="0"/>
    <m/>
    <m/>
    <n v="0"/>
    <n v="16525"/>
    <n v="16525"/>
    <n v="0"/>
    <n v="0"/>
    <n v="16525"/>
    <n v="0"/>
    <n v="0"/>
    <n v="0"/>
  </r>
  <r>
    <s v="SG.PRESIDÊNCIA"/>
    <s v="SETIC"/>
    <s v="ATIVIDADES"/>
    <x v="2"/>
    <x v="17"/>
    <s v="4-INVESTIMENTO"/>
    <s v="GLOBAL"/>
    <s v="SIM"/>
    <s v="SIM"/>
    <x v="410"/>
    <n v="1207979"/>
    <n v="-1207979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NÃO"/>
    <s v="SIM"/>
    <x v="411"/>
    <n v="0"/>
    <n v="1301355.67"/>
    <n v="1301355.67"/>
    <m/>
    <n v="1301355.67"/>
    <n v="1301355.67"/>
    <n v="0"/>
    <s v="R"/>
    <n v="1301355.67"/>
    <n v="0"/>
    <n v="0"/>
    <n v="1301355.67"/>
    <n v="0"/>
    <n v="1071263.67"/>
    <n v="1301355.67"/>
    <n v="0"/>
    <n v="0"/>
    <n v="0"/>
  </r>
  <r>
    <s v="SG.PRESIDÊNCIA"/>
    <s v="SETIC"/>
    <s v="ATIVIDADES"/>
    <x v="2"/>
    <x v="17"/>
    <s v="3-CUSTEIO"/>
    <s v="ORDINÁRIO"/>
    <s v="NÃO"/>
    <s v="NÃO"/>
    <x v="412"/>
    <n v="0"/>
    <n v="31272.19"/>
    <n v="31272.19"/>
    <m/>
    <n v="31272.19"/>
    <n v="31272.19"/>
    <n v="0"/>
    <s v="R"/>
    <m/>
    <n v="0"/>
    <n v="31272.19"/>
    <n v="31272.19"/>
    <n v="0"/>
    <n v="31272.19"/>
    <n v="31272.19"/>
    <n v="0"/>
    <n v="0"/>
    <n v="0"/>
  </r>
  <r>
    <s v="SG.PRESIDÊNCIA"/>
    <s v="SETIC"/>
    <s v="ATIVIDADES"/>
    <x v="2"/>
    <x v="17"/>
    <s v="3-CUSTEIO"/>
    <s v="GLOBAL"/>
    <s v="SIM"/>
    <s v="SIM"/>
    <x v="413"/>
    <n v="480000"/>
    <n v="-48000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414"/>
    <n v="150000"/>
    <n v="-15000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415"/>
    <n v="351311"/>
    <n v="-351311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416"/>
    <n v="46500"/>
    <n v="-4650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417"/>
    <n v="594840"/>
    <n v="-544590.68999999994"/>
    <n v="50249.310000000056"/>
    <m/>
    <n v="50249.310000000012"/>
    <n v="50249.310000000012"/>
    <n v="0"/>
    <s v="R"/>
    <n v="50249.31"/>
    <n v="0"/>
    <n v="0"/>
    <n v="50249.31"/>
    <n v="0"/>
    <n v="37233.75"/>
    <n v="50249.31"/>
    <n v="5.8207660913467407E-11"/>
    <n v="5.8207660913467407E-11"/>
    <n v="0"/>
  </r>
  <r>
    <s v="SG.PRESIDÊNCIA"/>
    <s v="SETIC"/>
    <s v="ATIVIDADES"/>
    <x v="2"/>
    <x v="17"/>
    <s v="3-CUSTEIO"/>
    <s v="GLOBAL"/>
    <s v="NÃO"/>
    <s v="SIM"/>
    <x v="418"/>
    <n v="0"/>
    <n v="579173.85"/>
    <n v="579173.85"/>
    <m/>
    <n v="579173.85"/>
    <n v="579173.85"/>
    <n v="0"/>
    <s v="R"/>
    <n v="579173.85"/>
    <n v="0"/>
    <n v="0"/>
    <n v="579173.85"/>
    <n v="0"/>
    <n v="579173.85"/>
    <n v="579173.85"/>
    <n v="0"/>
    <n v="0"/>
    <n v="0"/>
  </r>
  <r>
    <s v="SG.PRESIDÊNCIA"/>
    <s v="SETIC"/>
    <s v="ATIVIDADES"/>
    <x v="2"/>
    <x v="17"/>
    <s v="3-CUSTEIO"/>
    <s v="GLOBAL"/>
    <s v="NÃO"/>
    <s v="SIM"/>
    <x v="419"/>
    <n v="0"/>
    <n v="120000"/>
    <n v="120000"/>
    <m/>
    <n v="120000"/>
    <n v="120000"/>
    <n v="0"/>
    <s v="R"/>
    <n v="120000"/>
    <n v="0"/>
    <n v="0"/>
    <n v="120000"/>
    <n v="0"/>
    <n v="110000"/>
    <n v="120000"/>
    <n v="0"/>
    <n v="0"/>
    <n v="0"/>
  </r>
  <r>
    <s v="SG.PRESIDÊNCIA"/>
    <s v="SETIC"/>
    <s v="ATIVIDADES"/>
    <x v="2"/>
    <x v="17"/>
    <s v="4-INVESTIMENTO"/>
    <s v="ORDINÁRIO"/>
    <s v="SIM"/>
    <s v="NÃO"/>
    <x v="420"/>
    <n v="112286"/>
    <n v="-84000.74"/>
    <n v="28285.259999999995"/>
    <m/>
    <n v="28285.260000000002"/>
    <n v="28285.259999999995"/>
    <n v="0"/>
    <s v="R"/>
    <m/>
    <n v="0"/>
    <n v="28285.260000000002"/>
    <n v="28285.260000000002"/>
    <n v="0"/>
    <n v="25295.260000000002"/>
    <n v="28285.260000000002"/>
    <n v="0"/>
    <n v="0"/>
    <n v="0"/>
  </r>
  <r>
    <s v="SG.PRESIDÊNCIA"/>
    <s v="SETIC"/>
    <s v="ATIVIDADES"/>
    <x v="2"/>
    <x v="0"/>
    <s v="4-INVESTIMENTO"/>
    <s v="ORDINÁRIO"/>
    <s v="NÃO"/>
    <s v="NÃO"/>
    <x v="421"/>
    <m/>
    <n v="3705000"/>
    <n v="3705000"/>
    <m/>
    <n v="3705000"/>
    <n v="3705000"/>
    <n v="0"/>
    <s v="R"/>
    <m/>
    <n v="0"/>
    <n v="3705000"/>
    <n v="3705000"/>
    <n v="0"/>
    <n v="0"/>
    <n v="3705000"/>
    <n v="0"/>
    <n v="0"/>
    <n v="0"/>
  </r>
  <r>
    <s v="SG.PRESIDÊNCIA"/>
    <s v="SETIC"/>
    <s v="ATIVIDADES"/>
    <x v="2"/>
    <x v="0"/>
    <s v="4-INVESTIMENTO"/>
    <s v="ORDINÁRIO"/>
    <s v="NÃO"/>
    <s v="NÃO"/>
    <x v="422"/>
    <m/>
    <n v="1970420"/>
    <n v="1970420"/>
    <m/>
    <n v="1970420"/>
    <n v="1970420"/>
    <n v="0"/>
    <s v="R"/>
    <m/>
    <n v="0"/>
    <n v="1970420"/>
    <n v="1970420"/>
    <n v="0"/>
    <n v="0"/>
    <n v="1970420"/>
    <n v="0"/>
    <n v="0"/>
    <n v="0"/>
  </r>
  <r>
    <s v="SG.PRESIDÊNCIA"/>
    <s v="SETIC"/>
    <s v="ATIVIDADES"/>
    <x v="2"/>
    <x v="0"/>
    <s v="4-INVESTIMENTO"/>
    <s v="ORDINÁRIO"/>
    <s v="NÃO"/>
    <s v="NÃO"/>
    <x v="423"/>
    <m/>
    <n v="639816.60000000009"/>
    <n v="639816.60000000009"/>
    <m/>
    <n v="639816.60000000009"/>
    <n v="639816.60000000009"/>
    <n v="0"/>
    <s v="R"/>
    <m/>
    <n v="0"/>
    <n v="639816.60000000009"/>
    <n v="639816.60000000009"/>
    <n v="0"/>
    <n v="0"/>
    <n v="639816.60000000009"/>
    <n v="0"/>
    <n v="0"/>
    <n v="0"/>
  </r>
  <r>
    <s v="SG.PRESIDÊNCIA"/>
    <s v="SETIC"/>
    <s v="ATIVIDADES"/>
    <x v="2"/>
    <x v="0"/>
    <s v="4-INVESTIMENTO"/>
    <s v="ORDINÁRIO"/>
    <s v="NÃO"/>
    <s v="NÃO"/>
    <x v="424"/>
    <m/>
    <n v="8050000"/>
    <n v="8050000"/>
    <m/>
    <n v="8050000"/>
    <n v="8050000"/>
    <n v="0"/>
    <s v="R"/>
    <m/>
    <n v="0"/>
    <n v="8050000"/>
    <n v="8050000"/>
    <n v="0"/>
    <n v="8050000"/>
    <n v="8050000"/>
    <n v="0"/>
    <n v="0"/>
    <n v="0"/>
  </r>
  <r>
    <s v="SG.PRESIDÊNCIA"/>
    <s v="SETIC"/>
    <s v="ATIVIDADES"/>
    <x v="2"/>
    <x v="0"/>
    <s v="3-CUSTEIO"/>
    <s v="ORDINÁRIO"/>
    <s v="NÃO"/>
    <s v="NÃO"/>
    <x v="425"/>
    <m/>
    <n v="128000"/>
    <n v="128000"/>
    <m/>
    <n v="128000"/>
    <n v="128000"/>
    <n v="0"/>
    <s v="R"/>
    <m/>
    <n v="0"/>
    <n v="128000"/>
    <n v="128000"/>
    <n v="0"/>
    <n v="128000"/>
    <n v="128000"/>
    <n v="0"/>
    <n v="0"/>
    <n v="0"/>
  </r>
  <r>
    <s v="SG.PRESIDÊNCIA"/>
    <s v="SETIC"/>
    <s v="ATIVIDADES"/>
    <x v="2"/>
    <x v="0"/>
    <s v="3-CUSTEIO"/>
    <s v="ORDINÁRIO"/>
    <s v="NÃO"/>
    <s v="NÃO"/>
    <x v="426"/>
    <n v="0"/>
    <n v="15659.8"/>
    <n v="15659.8"/>
    <m/>
    <n v="15659.8"/>
    <n v="15659.8"/>
    <n v="0"/>
    <s v="R"/>
    <m/>
    <n v="0"/>
    <n v="15659.8"/>
    <n v="15659.8"/>
    <n v="0"/>
    <n v="15659.8"/>
    <n v="15659.8"/>
    <n v="0"/>
    <n v="0"/>
    <n v="0"/>
  </r>
  <r>
    <s v="SG.PRESIDÊNCIA"/>
    <s v="SETIC"/>
    <s v="ATIVIDADES"/>
    <x v="2"/>
    <x v="17"/>
    <s v="3-CUSTEIO"/>
    <s v="GLOBAL"/>
    <s v="SIM"/>
    <s v="SIM"/>
    <x v="427"/>
    <n v="602485"/>
    <n v="-602485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GLOBAL"/>
    <s v="SIM"/>
    <s v="SIM"/>
    <x v="428"/>
    <n v="50400"/>
    <n v="49220"/>
    <n v="99620"/>
    <m/>
    <n v="99620"/>
    <n v="99620"/>
    <n v="0"/>
    <s v="R"/>
    <n v="99620"/>
    <n v="0"/>
    <n v="0"/>
    <n v="99620"/>
    <n v="0"/>
    <n v="0"/>
    <n v="99620"/>
    <n v="0"/>
    <n v="0"/>
    <n v="0"/>
  </r>
  <r>
    <s v="SG.PRESIDÊNCIA"/>
    <s v="SETIC"/>
    <s v="ATIVIDADES"/>
    <x v="2"/>
    <x v="18"/>
    <s v="3-CUSTEIO"/>
    <s v="GLOBAL"/>
    <s v="SIM"/>
    <s v="SIM"/>
    <x v="429"/>
    <n v="225159"/>
    <n v="-9723.9500000000007"/>
    <n v="215435.05"/>
    <m/>
    <n v="215435.05"/>
    <n v="215435.05"/>
    <n v="0"/>
    <s v="R"/>
    <n v="215435.05000000002"/>
    <n v="0"/>
    <n v="0"/>
    <n v="215435.05000000002"/>
    <n v="0"/>
    <n v="175578.26"/>
    <n v="215435.05000000002"/>
    <n v="0"/>
    <n v="0"/>
    <n v="0"/>
  </r>
  <r>
    <s v="SG.PRESIDÊNCIA"/>
    <s v="SETIC"/>
    <s v="ATIVIDADES"/>
    <x v="2"/>
    <x v="18"/>
    <s v="3-CUSTEIO"/>
    <s v="GLOBAL"/>
    <s v="SIM"/>
    <s v="SIM"/>
    <x v="430"/>
    <n v="220000"/>
    <n v="-22000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8"/>
    <s v="3-CUSTEIO"/>
    <s v="GLOBAL"/>
    <s v="SIM"/>
    <s v="SIM"/>
    <x v="431"/>
    <n v="107001"/>
    <n v="-107001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8"/>
    <s v="3-CUSTEIO"/>
    <s v="GLOBAL"/>
    <s v="SIM"/>
    <s v="SIM"/>
    <x v="432"/>
    <n v="380860"/>
    <n v="-4519.4799999999996"/>
    <n v="376340.52"/>
    <m/>
    <n v="376340.52000000008"/>
    <n v="376340.52000000008"/>
    <n v="0"/>
    <s v="R"/>
    <n v="376340.51999999996"/>
    <n v="0"/>
    <n v="0"/>
    <n v="376340.51999999996"/>
    <n v="5.8207660913467407E-11"/>
    <n v="250659.80000000002"/>
    <n v="376340.51999999996"/>
    <n v="0"/>
    <n v="0"/>
    <n v="0"/>
  </r>
  <r>
    <s v="SG.PRESIDÊNCIA"/>
    <s v="SETIC"/>
    <s v="ATIVIDADES"/>
    <x v="2"/>
    <x v="18"/>
    <s v="3-CUSTEIO"/>
    <s v="GLOBAL"/>
    <s v="SIM"/>
    <s v="SIM"/>
    <x v="433"/>
    <n v="156142"/>
    <n v="4566.08"/>
    <n v="160708.07999999999"/>
    <m/>
    <n v="160708.07999999999"/>
    <n v="160708.07999999999"/>
    <n v="0"/>
    <s v="R"/>
    <n v="160708.07999999999"/>
    <n v="0"/>
    <n v="0"/>
    <n v="160708.07999999999"/>
    <n v="0"/>
    <n v="147315.74"/>
    <n v="160708.07999999999"/>
    <n v="0"/>
    <n v="0"/>
    <n v="0"/>
  </r>
  <r>
    <s v="SG.PRESIDÊNCIA"/>
    <s v="SETIC"/>
    <s v="ATIVIDADES"/>
    <x v="2"/>
    <x v="18"/>
    <s v="3-CUSTEIO"/>
    <s v="ORDINÁRIO"/>
    <s v="NÃO"/>
    <s v="NÃO"/>
    <x v="434"/>
    <n v="0"/>
    <n v="595.07000000000005"/>
    <n v="595.07000000000005"/>
    <m/>
    <n v="595.07000000000005"/>
    <n v="595.07000000000005"/>
    <n v="0"/>
    <s v="R"/>
    <m/>
    <n v="0"/>
    <n v="595.07000000000005"/>
    <n v="595.07000000000005"/>
    <n v="0"/>
    <n v="595.07000000000005"/>
    <n v="595.07000000000005"/>
    <n v="0"/>
    <n v="0"/>
    <n v="0"/>
  </r>
  <r>
    <s v="SG.PRESIDÊNCIA"/>
    <s v="SETIC"/>
    <s v="ATIVIDADES"/>
    <x v="2"/>
    <x v="18"/>
    <s v="3-CUSTEIO"/>
    <s v="GLOBAL"/>
    <s v="NÃO"/>
    <s v="SIM"/>
    <x v="435"/>
    <n v="0"/>
    <n v="114103.97"/>
    <n v="114103.97"/>
    <m/>
    <n v="114103.97"/>
    <n v="114103.97"/>
    <n v="0"/>
    <s v="R"/>
    <n v="114103.97"/>
    <n v="0"/>
    <n v="0"/>
    <n v="114103.97"/>
    <n v="0"/>
    <n v="114103.97"/>
    <n v="114103.97"/>
    <n v="0"/>
    <n v="0"/>
    <n v="0"/>
  </r>
  <r>
    <s v="JUDICIÁRIA"/>
    <s v="JUDICIÁRIA"/>
    <s v="ATIVIDADES"/>
    <x v="1"/>
    <x v="18"/>
    <s v="3-CUSTEIO"/>
    <s v="GLOBAL"/>
    <s v="SIM"/>
    <s v="SIM"/>
    <x v="436"/>
    <n v="435262"/>
    <n v="-435262"/>
    <n v="0"/>
    <m/>
    <n v="0"/>
    <n v="0"/>
    <n v="0"/>
    <s v="R"/>
    <n v="0"/>
    <n v="0"/>
    <n v="0"/>
    <n v="0"/>
    <n v="0"/>
    <n v="0"/>
    <n v="0"/>
    <n v="0"/>
    <n v="0"/>
    <n v="0"/>
  </r>
  <r>
    <s v="JUDICIÁRIA"/>
    <s v="JUDICIÁRIA"/>
    <s v="ATIVIDADES"/>
    <x v="1"/>
    <x v="0"/>
    <s v="3-CUSTEIO"/>
    <s v="GLOBAL"/>
    <s v="NÃO"/>
    <s v="SIM"/>
    <x v="437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8"/>
    <s v="3-CUSTEIO"/>
    <s v="GLOBAL"/>
    <s v="SIM"/>
    <s v="SIM"/>
    <x v="419"/>
    <n v="120000"/>
    <n v="-120000"/>
    <n v="0"/>
    <m/>
    <n v="0"/>
    <m/>
    <n v="0"/>
    <s v="R"/>
    <m/>
    <n v="0"/>
    <n v="0"/>
    <n v="0"/>
    <n v="0"/>
    <n v="0"/>
    <n v="0"/>
    <n v="0"/>
    <n v="0"/>
    <n v="0"/>
  </r>
  <r>
    <s v="SG.PRESIDÊNCIA"/>
    <s v="SETIC"/>
    <s v="ATIVIDADES"/>
    <x v="2"/>
    <x v="18"/>
    <s v="3-CUSTEIO"/>
    <s v="GLOBAL"/>
    <s v="SIM"/>
    <s v="SIM"/>
    <x v="438"/>
    <n v="240000"/>
    <n v="-240000"/>
    <n v="0"/>
    <m/>
    <n v="0"/>
    <m/>
    <n v="0"/>
    <s v="R"/>
    <n v="0"/>
    <n v="0"/>
    <n v="0"/>
    <n v="0"/>
    <n v="0"/>
    <n v="0"/>
    <n v="0"/>
    <n v="0"/>
    <n v="0"/>
    <n v="0"/>
  </r>
  <r>
    <s v="SG.PRESIDÊNCIA"/>
    <s v="SETIC"/>
    <s v="ATIVIDADES"/>
    <x v="2"/>
    <x v="18"/>
    <s v="3-CUSTEIO"/>
    <s v="GLOBAL"/>
    <s v="NÃO"/>
    <s v="SIM"/>
    <x v="439"/>
    <m/>
    <n v="133219.3045"/>
    <n v="133219.3045"/>
    <m/>
    <n v="133219.29999999999"/>
    <n v="133219.29999999999"/>
    <n v="0"/>
    <s v="R"/>
    <n v="133219.30000000002"/>
    <n v="0"/>
    <n v="0"/>
    <n v="133219.30000000002"/>
    <n v="4.4999999809078872E-3"/>
    <n v="119491.47"/>
    <n v="133219.30000000002"/>
    <n v="4.4999999809078872E-3"/>
    <n v="4.4999999809078872E-3"/>
    <n v="0"/>
  </r>
  <r>
    <s v="SG.PRESIDÊNCIA"/>
    <s v="SETIC"/>
    <s v="ATIVIDADES"/>
    <x v="2"/>
    <x v="18"/>
    <s v="3-CUSTEIO"/>
    <s v="GLOBAL"/>
    <s v="NÃO"/>
    <s v="SIM"/>
    <x v="440"/>
    <m/>
    <n v="1394212.76"/>
    <n v="1394212.76"/>
    <m/>
    <n v="1394212.76"/>
    <n v="1394212.76"/>
    <n v="0"/>
    <s v="R"/>
    <n v="1394212.76"/>
    <n v="0"/>
    <n v="0"/>
    <n v="1394212.76"/>
    <n v="0"/>
    <n v="1367296.1"/>
    <n v="1394212.76"/>
    <n v="0"/>
    <n v="0"/>
    <n v="0"/>
  </r>
  <r>
    <s v="SG.PRESIDÊNCIA"/>
    <s v="SETIC"/>
    <s v="ATIVIDADES"/>
    <x v="2"/>
    <x v="17"/>
    <s v="3-CUSTEIO"/>
    <s v="GLOBAL"/>
    <s v="NÃO"/>
    <s v="SIM"/>
    <x v="438"/>
    <n v="0"/>
    <n v="0"/>
    <n v="0"/>
    <m/>
    <n v="0"/>
    <n v="0"/>
    <n v="0"/>
    <s v="R"/>
    <n v="0"/>
    <n v="0"/>
    <n v="0"/>
    <n v="0"/>
    <n v="0"/>
    <n v="0"/>
    <n v="0"/>
    <n v="0"/>
    <n v="0"/>
    <n v="0"/>
  </r>
  <r>
    <s v="SG.PRESIDÊNCIA"/>
    <s v="AGE"/>
    <s v="ATIVIDADES"/>
    <x v="2"/>
    <x v="0"/>
    <s v="3-CUSTEIO"/>
    <s v="GLOBAL"/>
    <s v="NÃO"/>
    <s v="SIM"/>
    <x v="441"/>
    <n v="0"/>
    <n v="125814.64000000001"/>
    <n v="125814.64000000001"/>
    <m/>
    <n v="125814.64"/>
    <n v="125814.64"/>
    <n v="0"/>
    <s v="R"/>
    <n v="125814.64"/>
    <n v="0"/>
    <n v="0"/>
    <n v="125814.64"/>
    <n v="1.4551915228366852E-11"/>
    <n v="125814.64"/>
    <n v="125814.64"/>
    <n v="0"/>
    <n v="0"/>
    <n v="0"/>
  </r>
  <r>
    <s v="SG.PRESIDÊNCIA"/>
    <s v="SETIC"/>
    <s v="ATIVIDADES"/>
    <x v="2"/>
    <x v="0"/>
    <s v="3-CUSTEIO"/>
    <s v="ORDINÁRIO"/>
    <s v="SIM"/>
    <s v="NÃO"/>
    <x v="442"/>
    <n v="800004"/>
    <n v="-800004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TIC"/>
    <s v="ATIVIDADES"/>
    <x v="2"/>
    <x v="0"/>
    <s v="3-CUSTEIO"/>
    <s v="ORDINÁRIO"/>
    <s v="SIM"/>
    <s v="NÃO"/>
    <x v="443"/>
    <n v="249996"/>
    <n v="-249996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TIC"/>
    <s v="ATIVIDADES"/>
    <x v="2"/>
    <x v="0"/>
    <s v="3-CUSTEIO"/>
    <s v="ORDINÁRIO"/>
    <s v="SIM"/>
    <s v="NÃO"/>
    <x v="444"/>
    <n v="3500"/>
    <n v="-1842"/>
    <n v="1658"/>
    <m/>
    <n v="1658"/>
    <n v="1658"/>
    <n v="0"/>
    <s v="R"/>
    <m/>
    <n v="0"/>
    <n v="1658"/>
    <n v="1658"/>
    <n v="0"/>
    <n v="1658"/>
    <n v="1658"/>
    <n v="0"/>
    <n v="0"/>
    <n v="0"/>
  </r>
  <r>
    <s v="SG.PRESIDÊNCIA"/>
    <s v="SETIC"/>
    <s v="ATIVIDADES"/>
    <x v="2"/>
    <x v="17"/>
    <s v="3-CUSTEIO"/>
    <s v="ORDINÁRIO"/>
    <s v="NÃO"/>
    <s v="NÃO"/>
    <x v="445"/>
    <n v="0"/>
    <n v="0"/>
    <n v="0"/>
    <m/>
    <n v="0"/>
    <n v="0"/>
    <n v="0"/>
    <s v="R"/>
    <m/>
    <n v="0"/>
    <n v="0"/>
    <n v="0"/>
    <n v="0"/>
    <n v="0"/>
    <n v="0"/>
    <n v="0"/>
    <n v="0"/>
    <n v="0"/>
  </r>
  <r>
    <s v="SG.PRESIDÊNCIA"/>
    <s v="SETIC"/>
    <s v="ATIVIDADES"/>
    <x v="2"/>
    <x v="17"/>
    <s v="3-CUSTEIO"/>
    <s v="ORDINÁRIO"/>
    <s v="NÃO"/>
    <s v="NÃO"/>
    <x v="446"/>
    <m/>
    <n v="0"/>
    <n v="0"/>
    <m/>
    <n v="0"/>
    <n v="0"/>
    <n v="0"/>
    <s v="R"/>
    <m/>
    <n v="0"/>
    <n v="0"/>
    <n v="0"/>
    <n v="0"/>
    <n v="0"/>
    <n v="0"/>
    <n v="0"/>
    <n v="0"/>
    <n v="0"/>
  </r>
  <r>
    <s v="SADM"/>
    <s v="COMPRAS"/>
    <s v="ATIVIDADES"/>
    <x v="1"/>
    <x v="0"/>
    <s v="3-CUSTEIO"/>
    <s v="ORDINÁRIO"/>
    <s v="SIM"/>
    <s v="NÃO"/>
    <x v="447"/>
    <n v="400000"/>
    <n v="-346476.51"/>
    <n v="53523.489999999991"/>
    <m/>
    <n v="53523.490000000005"/>
    <n v="53523.489999999991"/>
    <n v="0"/>
    <s v="R"/>
    <m/>
    <n v="0"/>
    <n v="53523.490000000005"/>
    <n v="53523.490000000005"/>
    <n v="0"/>
    <n v="40121.820000000007"/>
    <m/>
    <m/>
    <m/>
    <m/>
  </r>
  <r>
    <s v="SADM"/>
    <s v="COMPRAS"/>
    <s v="ATIVIDADES"/>
    <x v="1"/>
    <x v="0"/>
    <s v="3-CUSTEIO"/>
    <s v="ORDINÁRIO"/>
    <s v="SIM"/>
    <s v="NÃO"/>
    <x v="448"/>
    <n v="33000"/>
    <n v="12448"/>
    <n v="45448"/>
    <m/>
    <n v="45448"/>
    <n v="45448"/>
    <n v="0"/>
    <s v="R"/>
    <m/>
    <n v="0"/>
    <n v="45448"/>
    <n v="45448"/>
    <n v="0"/>
    <n v="45448"/>
    <m/>
    <m/>
    <m/>
    <m/>
  </r>
  <r>
    <s v="SADM"/>
    <s v="COMPRAS"/>
    <s v="ATIVIDADES"/>
    <x v="1"/>
    <x v="0"/>
    <s v="4-INVESTIMENTO"/>
    <s v="ORDINÁRIO"/>
    <s v="SIM"/>
    <s v="NÃO"/>
    <x v="449"/>
    <m/>
    <n v="1335"/>
    <n v="1335"/>
    <m/>
    <n v="1335"/>
    <n v="1335"/>
    <n v="0"/>
    <s v="R"/>
    <m/>
    <n v="0"/>
    <n v="1335"/>
    <n v="1335"/>
    <n v="0"/>
    <n v="0"/>
    <m/>
    <m/>
    <m/>
    <m/>
  </r>
  <r>
    <s v="SADM"/>
    <s v="COMPRAS"/>
    <s v="ATIVIDADES"/>
    <x v="1"/>
    <x v="0"/>
    <s v="3-CUSTEIO"/>
    <s v="ORDINÁRIO"/>
    <s v="NÃO"/>
    <s v="NÃO"/>
    <x v="450"/>
    <m/>
    <n v="997"/>
    <n v="997"/>
    <m/>
    <n v="997"/>
    <n v="997"/>
    <n v="0"/>
    <s v="R"/>
    <m/>
    <n v="0"/>
    <n v="997"/>
    <n v="997"/>
    <n v="0"/>
    <n v="997"/>
    <m/>
    <m/>
    <m/>
    <m/>
  </r>
  <r>
    <s v="SADM"/>
    <s v="COMPRAS"/>
    <s v="ATIVIDADES"/>
    <x v="1"/>
    <x v="0"/>
    <s v="3-CUSTEIO"/>
    <s v="ORDINÁRIO"/>
    <s v="SIM"/>
    <s v="NÃO"/>
    <x v="451"/>
    <n v="20000"/>
    <n v="3034"/>
    <n v="23034"/>
    <m/>
    <n v="23034"/>
    <n v="23034"/>
    <n v="0"/>
    <s v="R"/>
    <m/>
    <n v="0"/>
    <n v="23034"/>
    <n v="23034"/>
    <n v="0"/>
    <n v="23034"/>
    <m/>
    <m/>
    <m/>
    <m/>
  </r>
  <r>
    <s v="SG.PRESIDÊNCIA"/>
    <s v="COM.SOCIAL"/>
    <s v="DESCENTRALIZAÇÃO"/>
    <x v="1"/>
    <x v="19"/>
    <s v="3-CUSTEIO"/>
    <s v="ORDINÁRIO"/>
    <s v="NÃO"/>
    <s v="NÃO"/>
    <x v="452"/>
    <n v="0"/>
    <n v="22250.7"/>
    <n v="22250.7"/>
    <m/>
    <n v="22250.7"/>
    <n v="22250.7"/>
    <n v="0"/>
    <s v="R"/>
    <m/>
    <n v="0"/>
    <n v="22250.7"/>
    <n v="22250.7"/>
    <n v="0"/>
    <n v="4050"/>
    <m/>
    <m/>
    <m/>
    <m/>
  </r>
  <r>
    <s v="SG.PRESIDÊNCIA"/>
    <s v="COM.SOCIAL"/>
    <s v="DESCENTRALIZAÇÃO"/>
    <x v="1"/>
    <x v="20"/>
    <s v="3-CUSTEIO"/>
    <s v="ORDINÁRIO"/>
    <s v="NÃO"/>
    <s v="NÃO"/>
    <x v="453"/>
    <n v="0"/>
    <n v="22258"/>
    <n v="22258"/>
    <m/>
    <n v="22258"/>
    <n v="22258"/>
    <n v="0"/>
    <s v="R"/>
    <m/>
    <n v="0"/>
    <n v="22258"/>
    <n v="22258"/>
    <n v="0"/>
    <n v="22258"/>
    <m/>
    <m/>
    <m/>
    <m/>
  </r>
  <r>
    <s v="SG.PRESIDÊNCIA"/>
    <s v="COM.SOCIAL"/>
    <s v="DESCENTRALIZAÇÃO"/>
    <x v="1"/>
    <x v="21"/>
    <s v="3-CUSTEIO"/>
    <s v="ORDINÁRIO"/>
    <s v="NÃO"/>
    <s v="NÃO"/>
    <x v="454"/>
    <n v="0"/>
    <n v="19781.25"/>
    <n v="19781.25"/>
    <m/>
    <n v="19781.25"/>
    <n v="19781.25"/>
    <n v="0"/>
    <s v="R"/>
    <m/>
    <n v="0"/>
    <n v="19781.25"/>
    <n v="19781.25"/>
    <n v="0"/>
    <n v="19781.25"/>
    <m/>
    <m/>
    <m/>
    <m/>
  </r>
  <r>
    <s v="SG.PRESIDÊNCIA"/>
    <s v="COM.SOCIAL"/>
    <s v="DESCENTRALIZAÇÃO"/>
    <x v="1"/>
    <x v="22"/>
    <s v="3-CUSTEIO"/>
    <s v="ORDINÁRIO"/>
    <s v="NÃO"/>
    <s v="NÃO"/>
    <x v="455"/>
    <n v="0"/>
    <n v="3426"/>
    <n v="3426"/>
    <m/>
    <n v="3426"/>
    <n v="3426"/>
    <n v="0"/>
    <s v="R"/>
    <m/>
    <n v="0"/>
    <n v="3426"/>
    <n v="3426"/>
    <n v="0"/>
    <n v="3426"/>
    <m/>
    <m/>
    <m/>
    <m/>
  </r>
  <r>
    <s v="SGP"/>
    <s v="PAGAMENTO"/>
    <s v="DESCENTRALIZAÇÃO"/>
    <x v="1"/>
    <x v="23"/>
    <s v="3-CUSTEIO"/>
    <s v="ORDINÁRIO"/>
    <s v="NÃO"/>
    <s v="NÃO"/>
    <x v="456"/>
    <n v="0"/>
    <n v="1987.5"/>
    <n v="1987.5"/>
    <m/>
    <n v="1987.5"/>
    <n v="1987.5"/>
    <n v="0"/>
    <s v="R"/>
    <m/>
    <n v="0"/>
    <n v="1987.5"/>
    <n v="1987.5"/>
    <n v="0"/>
    <n v="1987.5"/>
    <m/>
    <m/>
    <m/>
    <m/>
  </r>
  <r>
    <s v="ASS.PRECAT"/>
    <s v="PRECATÓRIO"/>
    <s v="DESCENTRALIZAÇÃO"/>
    <x v="1"/>
    <x v="24"/>
    <s v="1-PESSOAL"/>
    <s v="ORDINÁRIO"/>
    <s v="NÃO"/>
    <s v="NÃO"/>
    <x v="457"/>
    <m/>
    <n v="1792577.99"/>
    <n v="1792577.99"/>
    <n v="4.01"/>
    <n v="1792577.9900000005"/>
    <n v="1792577.99"/>
    <n v="0"/>
    <s v="R"/>
    <n v="1792577.9900000005"/>
    <n v="0"/>
    <n v="0"/>
    <n v="1792577.9900000005"/>
    <n v="4.0099999995436519"/>
    <n v="1792577.9900000005"/>
    <m/>
    <m/>
    <m/>
    <m/>
  </r>
  <r>
    <s v="ASS.PRECAT"/>
    <s v="PRECATÓRIO"/>
    <s v="DESCENTRALIZAÇÃO"/>
    <x v="1"/>
    <x v="24"/>
    <s v="1-PESSOAL"/>
    <s v="ORDINÁRIO"/>
    <s v="NÃO"/>
    <s v="NÃO"/>
    <x v="458"/>
    <m/>
    <n v="13807846.770000001"/>
    <n v="13807846.770000001"/>
    <n v="0"/>
    <n v="13807846.769999983"/>
    <n v="13807846.770000001"/>
    <n v="0"/>
    <s v="R"/>
    <n v="13807846.769999983"/>
    <n v="0"/>
    <n v="0"/>
    <n v="13807846.769999983"/>
    <n v="1.862645149230957E-8"/>
    <n v="13807846.769999983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962219-B2FC-419B-892F-D36C380F9E3D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J16" firstHeaderRow="0" firstDataRow="1" firstDataCol="1" rowPageCount="2" colPageCount="1"/>
  <pivotFields count="28">
    <pivotField showAll="0"/>
    <pivotField showAll="0"/>
    <pivotField showAll="0"/>
    <pivotField axis="axisPage" showAll="0">
      <items count="9">
        <item x="1"/>
        <item x="3"/>
        <item x="2"/>
        <item x="6"/>
        <item x="5"/>
        <item x="4"/>
        <item x="7"/>
        <item x="0"/>
        <item t="default"/>
      </items>
    </pivotField>
    <pivotField axis="axisPage" multipleItemSelectionAllowed="1" showAll="0">
      <items count="26">
        <item h="1" x="23"/>
        <item h="1" x="0"/>
        <item h="1" x="1"/>
        <item h="1" x="4"/>
        <item h="1" x="10"/>
        <item h="1" x="11"/>
        <item h="1" x="22"/>
        <item h="1" x="14"/>
        <item h="1" x="5"/>
        <item h="1" x="20"/>
        <item h="1" x="9"/>
        <item h="1" x="15"/>
        <item h="1" x="17"/>
        <item h="1" x="6"/>
        <item h="1" x="12"/>
        <item h="1" x="13"/>
        <item h="1" x="7"/>
        <item h="1" x="8"/>
        <item h="1" x="2"/>
        <item h="1" x="24"/>
        <item h="1" x="21"/>
        <item h="1" x="16"/>
        <item x="18"/>
        <item h="1" x="19"/>
        <item h="1" x="3"/>
        <item t="default"/>
      </items>
    </pivotField>
    <pivotField showAll="0"/>
    <pivotField showAll="0"/>
    <pivotField showAll="0"/>
    <pivotField showAll="0"/>
    <pivotField axis="axisRow" showAll="0">
      <items count="460">
        <item x="139"/>
        <item x="179"/>
        <item x="70"/>
        <item x="71"/>
        <item x="138"/>
        <item x="38"/>
        <item x="354"/>
        <item x="424"/>
        <item x="28"/>
        <item x="347"/>
        <item x="76"/>
        <item x="26"/>
        <item x="94"/>
        <item x="352"/>
        <item x="449"/>
        <item x="19"/>
        <item x="33"/>
        <item x="421"/>
        <item x="355"/>
        <item x="356"/>
        <item x="420"/>
        <item x="422"/>
        <item x="18"/>
        <item x="29"/>
        <item x="106"/>
        <item x="215"/>
        <item x="423"/>
        <item x="96"/>
        <item x="95"/>
        <item x="208"/>
        <item x="348"/>
        <item x="349"/>
        <item x="350"/>
        <item x="133"/>
        <item x="381"/>
        <item x="211"/>
        <item x="206"/>
        <item x="207"/>
        <item x="43"/>
        <item x="113"/>
        <item x="205"/>
        <item x="97"/>
        <item x="22"/>
        <item x="353"/>
        <item x="389"/>
        <item x="44"/>
        <item x="351"/>
        <item x="31"/>
        <item x="35"/>
        <item x="218"/>
        <item x="216"/>
        <item x="219"/>
        <item x="220"/>
        <item x="217"/>
        <item x="221"/>
        <item x="222"/>
        <item x="296"/>
        <item x="297"/>
        <item x="223"/>
        <item x="298"/>
        <item x="122"/>
        <item x="451"/>
        <item x="124"/>
        <item x="104"/>
        <item x="109"/>
        <item x="448"/>
        <item x="103"/>
        <item x="398"/>
        <item x="171"/>
        <item x="154"/>
        <item x="99"/>
        <item x="173"/>
        <item x="174"/>
        <item x="37"/>
        <item x="437"/>
        <item x="436"/>
        <item x="5"/>
        <item x="6"/>
        <item x="147"/>
        <item x="148"/>
        <item x="145"/>
        <item x="146"/>
        <item x="290"/>
        <item x="291"/>
        <item x="292"/>
        <item x="293"/>
        <item x="144"/>
        <item x="288"/>
        <item x="289"/>
        <item x="295"/>
        <item x="294"/>
        <item x="9"/>
        <item x="10"/>
        <item x="149"/>
        <item x="7"/>
        <item x="357"/>
        <item x="358"/>
        <item x="100"/>
        <item x="415"/>
        <item x="286"/>
        <item x="287"/>
        <item x="3"/>
        <item x="4"/>
        <item x="8"/>
        <item x="142"/>
        <item x="143"/>
        <item x="87"/>
        <item x="380"/>
        <item x="155"/>
        <item x="51"/>
        <item x="52"/>
        <item x="53"/>
        <item x="54"/>
        <item x="56"/>
        <item x="57"/>
        <item x="50"/>
        <item x="49"/>
        <item x="156"/>
        <item x="157"/>
        <item x="55"/>
        <item x="48"/>
        <item x="46"/>
        <item x="47"/>
        <item x="137"/>
        <item x="369"/>
        <item x="121"/>
        <item x="455"/>
        <item x="191"/>
        <item x="192"/>
        <item x="193"/>
        <item x="1"/>
        <item x="224"/>
        <item x="299"/>
        <item x="301"/>
        <item x="300"/>
        <item x="180"/>
        <item x="45"/>
        <item x="444"/>
        <item x="114"/>
        <item x="359"/>
        <item x="360"/>
        <item x="453"/>
        <item x="11"/>
        <item x="129"/>
        <item x="319"/>
        <item x="407"/>
        <item x="408"/>
        <item x="384"/>
        <item x="385"/>
        <item x="58"/>
        <item x="59"/>
        <item x="227"/>
        <item x="225"/>
        <item x="226"/>
        <item x="178"/>
        <item x="125"/>
        <item x="126"/>
        <item x="63"/>
        <item x="64"/>
        <item x="153"/>
        <item x="65"/>
        <item x="285"/>
        <item x="283"/>
        <item x="284"/>
        <item x="127"/>
        <item x="302"/>
        <item x="163"/>
        <item x="162"/>
        <item x="175"/>
        <item x="128"/>
        <item x="184"/>
        <item x="185"/>
        <item x="186"/>
        <item x="188"/>
        <item x="187"/>
        <item x="189"/>
        <item x="190"/>
        <item x="194"/>
        <item x="197"/>
        <item x="365"/>
        <item x="364"/>
        <item x="237"/>
        <item x="270"/>
        <item x="268"/>
        <item x="231"/>
        <item x="233"/>
        <item x="236"/>
        <item x="303"/>
        <item x="228"/>
        <item x="263"/>
        <item x="242"/>
        <item x="240"/>
        <item x="250"/>
        <item x="254"/>
        <item x="238"/>
        <item x="260"/>
        <item x="239"/>
        <item x="269"/>
        <item x="245"/>
        <item x="246"/>
        <item x="247"/>
        <item x="251"/>
        <item x="255"/>
        <item x="267"/>
        <item x="304"/>
        <item x="256"/>
        <item x="265"/>
        <item x="229"/>
        <item x="232"/>
        <item x="234"/>
        <item x="235"/>
        <item x="244"/>
        <item x="243"/>
        <item x="248"/>
        <item x="249"/>
        <item x="252"/>
        <item x="253"/>
        <item x="258"/>
        <item x="259"/>
        <item x="257"/>
        <item x="262"/>
        <item x="261"/>
        <item x="264"/>
        <item x="241"/>
        <item x="230"/>
        <item x="266"/>
        <item x="271"/>
        <item x="282"/>
        <item x="72"/>
        <item x="73"/>
        <item x="30"/>
        <item x="34"/>
        <item x="21"/>
        <item x="85"/>
        <item x="23"/>
        <item x="325"/>
        <item x="79"/>
        <item x="82"/>
        <item x="195"/>
        <item x="152"/>
        <item x="151"/>
        <item x="107"/>
        <item x="150"/>
        <item x="108"/>
        <item x="456"/>
        <item x="141"/>
        <item x="60"/>
        <item x="39"/>
        <item x="272"/>
        <item x="305"/>
        <item x="181"/>
        <item x="182"/>
        <item x="183"/>
        <item x="426"/>
        <item x="158"/>
        <item x="159"/>
        <item x="166"/>
        <item x="167"/>
        <item x="164"/>
        <item x="165"/>
        <item x="160"/>
        <item x="161"/>
        <item x="445"/>
        <item x="393"/>
        <item x="112"/>
        <item x="17"/>
        <item x="418"/>
        <item x="417"/>
        <item x="331"/>
        <item x="306"/>
        <item x="450"/>
        <item x="342"/>
        <item x="136"/>
        <item x="316"/>
        <item x="409"/>
        <item x="441"/>
        <item x="431"/>
        <item x="428"/>
        <item x="307"/>
        <item x="308"/>
        <item x="77"/>
        <item x="41"/>
        <item x="414"/>
        <item x="406"/>
        <item x="278"/>
        <item x="279"/>
        <item x="81"/>
        <item x="90"/>
        <item x="340"/>
        <item x="341"/>
        <item x="91"/>
        <item x="383"/>
        <item x="382"/>
        <item x="333"/>
        <item x="2"/>
        <item x="209"/>
        <item x="210"/>
        <item x="176"/>
        <item x="326"/>
        <item x="327"/>
        <item x="328"/>
        <item x="20"/>
        <item x="309"/>
        <item x="311"/>
        <item x="204"/>
        <item x="198"/>
        <item x="201"/>
        <item x="200"/>
        <item x="202"/>
        <item x="199"/>
        <item x="203"/>
        <item x="177"/>
        <item x="320"/>
        <item x="399"/>
        <item x="334"/>
        <item x="317"/>
        <item x="447"/>
        <item x="336"/>
        <item x="337"/>
        <item x="318"/>
        <item x="370"/>
        <item x="16"/>
        <item x="118"/>
        <item x="140"/>
        <item x="92"/>
        <item x="89"/>
        <item x="321"/>
        <item x="322"/>
        <item x="332"/>
        <item x="123"/>
        <item x="363"/>
        <item x="361"/>
        <item x="362"/>
        <item x="84"/>
        <item x="446"/>
        <item x="343"/>
        <item x="344"/>
        <item x="345"/>
        <item x="346"/>
        <item x="132"/>
        <item x="440"/>
        <item x="83"/>
        <item x="66"/>
        <item x="67"/>
        <item x="27"/>
        <item x="98"/>
        <item x="42"/>
        <item x="105"/>
        <item x="168"/>
        <item x="170"/>
        <item x="169"/>
        <item x="86"/>
        <item x="323"/>
        <item x="433"/>
        <item x="434"/>
        <item x="435"/>
        <item x="115"/>
        <item x="116"/>
        <item x="74"/>
        <item x="329"/>
        <item x="330"/>
        <item x="117"/>
        <item x="130"/>
        <item x="324"/>
        <item x="214"/>
        <item x="212"/>
        <item x="277"/>
        <item x="14"/>
        <item x="379"/>
        <item x="457"/>
        <item x="454"/>
        <item x="135"/>
        <item x="367"/>
        <item x="366"/>
        <item x="111"/>
        <item x="110"/>
        <item x="120"/>
        <item x="12"/>
        <item x="13"/>
        <item x="386"/>
        <item x="387"/>
        <item x="390"/>
        <item x="391"/>
        <item x="273"/>
        <item x="274"/>
        <item x="275"/>
        <item x="276"/>
        <item x="401"/>
        <item x="335"/>
        <item x="119"/>
        <item x="213"/>
        <item x="310"/>
        <item x="312"/>
        <item x="458"/>
        <item x="172"/>
        <item x="196"/>
        <item x="395"/>
        <item x="432"/>
        <item x="0"/>
        <item x="101"/>
        <item x="102"/>
        <item x="15"/>
        <item x="368"/>
        <item x="25"/>
        <item x="443"/>
        <item x="40"/>
        <item x="402"/>
        <item x="78"/>
        <item x="438"/>
        <item x="442"/>
        <item x="429"/>
        <item x="404"/>
        <item x="405"/>
        <item x="400"/>
        <item x="411"/>
        <item x="410"/>
        <item x="412"/>
        <item x="396"/>
        <item x="397"/>
        <item x="419"/>
        <item x="430"/>
        <item x="413"/>
        <item x="439"/>
        <item x="403"/>
        <item x="427"/>
        <item x="416"/>
        <item x="61"/>
        <item x="62"/>
        <item x="392"/>
        <item x="339"/>
        <item x="24"/>
        <item x="388"/>
        <item x="280"/>
        <item x="281"/>
        <item x="68"/>
        <item x="315"/>
        <item x="69"/>
        <item x="313"/>
        <item x="314"/>
        <item x="75"/>
        <item x="131"/>
        <item x="134"/>
        <item x="88"/>
        <item x="93"/>
        <item x="80"/>
        <item x="452"/>
        <item x="36"/>
        <item x="394"/>
        <item x="425"/>
        <item x="32"/>
        <item x="371"/>
        <item x="372"/>
        <item x="377"/>
        <item x="378"/>
        <item x="373"/>
        <item x="374"/>
        <item x="375"/>
        <item x="376"/>
        <item x="338"/>
        <item t="default"/>
      </items>
    </pivotField>
    <pivotField dataField="1" showAll="0"/>
    <pivotField showAll="0"/>
    <pivotField dataField="1" numFmtId="4" showAll="0"/>
    <pivotField dataField="1" showAll="0"/>
    <pivotField numFmtId="4" showAll="0"/>
    <pivotField showAll="0"/>
    <pivotField numFmtId="4" showAll="0"/>
    <pivotField showAll="0"/>
    <pivotField showAll="0"/>
    <pivotField dataField="1" showAll="0"/>
    <pivotField showAll="0"/>
    <pivotField numFmtId="4" showAll="0"/>
    <pivotField numFmtId="4" showAll="0"/>
    <pivotField dataField="1" numFmtId="4" showAll="0"/>
    <pivotField dataField="1" showAll="0"/>
    <pivotField dataField="1" showAll="0"/>
    <pivotField dataField="1" showAll="0"/>
    <pivotField dataField="1" showAll="0"/>
  </pivotFields>
  <rowFields count="1">
    <field x="9"/>
  </rowFields>
  <rowItems count="12">
    <i>
      <x v="276"/>
    </i>
    <i>
      <x v="340"/>
    </i>
    <i>
      <x v="353"/>
    </i>
    <i>
      <x v="354"/>
    </i>
    <i>
      <x v="355"/>
    </i>
    <i>
      <x v="397"/>
    </i>
    <i>
      <x v="408"/>
    </i>
    <i>
      <x v="410"/>
    </i>
    <i>
      <x v="419"/>
    </i>
    <i>
      <x v="420"/>
    </i>
    <i>
      <x v="422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2">
    <pageField fld="3" item="2" hier="-1"/>
    <pageField fld="4" hier="-1"/>
  </pageFields>
  <dataFields count="9">
    <dataField name="Soma de PROPOSTA  INICIAL LOA" fld="10" baseField="0" baseItem="0" numFmtId="4"/>
    <dataField name="Soma de PROGRAMAÇÃO ATUALIZADA (A)" fld="12" baseField="0" baseItem="0" numFmtId="4"/>
    <dataField name="Soma de DESPESA PRÉ EMPENHADA (B)" fld="13" baseField="0" baseItem="0"/>
    <dataField name="Soma de DESPESA ADEQUADA (C)" fld="19" baseField="0" baseItem="0" numFmtId="4"/>
    <dataField name="Soma de DESPESA EMPENHADA (D)" fld="24" baseField="0" baseItem="0" numFmtId="4"/>
    <dataField name="Soma de SALDO ORÇAMENTÁRIO (E) = A-B-C-D" fld="25" baseField="0" baseItem="0" numFmtId="4"/>
    <dataField name="Soma de PROGAMAÇÃO A REALIZAR (F)" fld="26" baseField="0" baseItem="0" numFmtId="4"/>
    <dataField name="Soma de SALDO DISPONÍVEL (G) = E-F" fld="27" baseField="0" baseItem="0" numFmtId="4"/>
    <dataField name="Soma de DESPESA REALIZADA (H)" fld="23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CC99"/>
  </sheetPr>
  <dimension ref="A1:AD979"/>
  <sheetViews>
    <sheetView topLeftCell="D1" workbookViewId="0">
      <pane ySplit="1" topLeftCell="A432" activePane="bottomLeft" state="frozen"/>
      <selection pane="bottomLeft" activeCell="M432" sqref="M432:M444"/>
    </sheetView>
  </sheetViews>
  <sheetFormatPr defaultColWidth="12.5703125" defaultRowHeight="15" customHeight="1" x14ac:dyDescent="0.2"/>
  <cols>
    <col min="1" max="1" width="16.85546875" style="55" bestFit="1" customWidth="1"/>
    <col min="2" max="2" width="16.7109375" style="55" customWidth="1"/>
    <col min="3" max="3" width="12.28515625" style="55" customWidth="1"/>
    <col min="4" max="4" width="18" style="55" customWidth="1"/>
    <col min="5" max="5" width="32.140625" style="55" bestFit="1" customWidth="1"/>
    <col min="6" max="6" width="16" style="55" customWidth="1"/>
    <col min="7" max="7" width="11" style="55" customWidth="1"/>
    <col min="8" max="9" width="14.42578125" style="55" customWidth="1"/>
    <col min="10" max="10" width="78.5703125" style="55" customWidth="1"/>
    <col min="11" max="11" width="14.42578125" style="55" customWidth="1"/>
    <col min="12" max="12" width="17.28515625" style="55" customWidth="1"/>
    <col min="13" max="13" width="16.5703125" style="55" customWidth="1"/>
    <col min="14" max="19" width="14.42578125" style="55" customWidth="1"/>
    <col min="20" max="20" width="16.5703125" style="55" customWidth="1"/>
    <col min="21" max="23" width="14.42578125" style="55" customWidth="1"/>
    <col min="24" max="24" width="16.5703125" style="55" customWidth="1"/>
    <col min="25" max="25" width="17.42578125" customWidth="1"/>
    <col min="26" max="26" width="17.28515625" customWidth="1"/>
    <col min="27" max="27" width="17.85546875" customWidth="1"/>
    <col min="28" max="30" width="14.42578125" customWidth="1"/>
  </cols>
  <sheetData>
    <row r="1" spans="1:30" ht="64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4"/>
      <c r="AD1" s="4"/>
    </row>
    <row r="2" spans="1:30" ht="15" hidden="1" customHeight="1" x14ac:dyDescent="0.2">
      <c r="A2" s="68" t="s">
        <v>28</v>
      </c>
      <c r="B2" s="68" t="s">
        <v>29</v>
      </c>
      <c r="C2" s="68" t="s">
        <v>30</v>
      </c>
      <c r="D2" s="68" t="s">
        <v>31</v>
      </c>
      <c r="E2" s="68" t="s">
        <v>32</v>
      </c>
      <c r="F2" s="68" t="s">
        <v>33</v>
      </c>
      <c r="G2" s="68" t="s">
        <v>34</v>
      </c>
      <c r="H2" s="69" t="s">
        <v>35</v>
      </c>
      <c r="I2" s="69" t="s">
        <v>35</v>
      </c>
      <c r="J2" s="70" t="s">
        <v>36</v>
      </c>
      <c r="K2" s="71">
        <v>50000</v>
      </c>
      <c r="L2" s="58">
        <v>-13884.440000000002</v>
      </c>
      <c r="M2" s="71">
        <v>36115.56</v>
      </c>
      <c r="N2" s="72"/>
      <c r="O2" s="71">
        <v>36115.56</v>
      </c>
      <c r="P2" s="71">
        <v>36115.56</v>
      </c>
      <c r="Q2" s="71">
        <v>0</v>
      </c>
      <c r="R2" s="59" t="s">
        <v>409</v>
      </c>
      <c r="S2" s="71">
        <v>36115.56</v>
      </c>
      <c r="T2" s="71">
        <v>0</v>
      </c>
      <c r="U2" s="71">
        <v>0</v>
      </c>
      <c r="V2" s="71">
        <v>36115.56</v>
      </c>
      <c r="W2" s="71">
        <v>0</v>
      </c>
      <c r="X2" s="71">
        <v>36115.56</v>
      </c>
      <c r="Y2" s="5">
        <f>S2+U2</f>
        <v>36115.56</v>
      </c>
      <c r="Z2" s="5">
        <f t="shared" ref="Z2:Z256" si="0">M2-N2-T2-Y2</f>
        <v>0</v>
      </c>
      <c r="AA2" s="5">
        <f t="shared" ref="AA2:AA256" si="1">Z2</f>
        <v>0</v>
      </c>
      <c r="AB2" s="5">
        <f t="shared" ref="AB2:AB256" si="2">Z2-AA2</f>
        <v>0</v>
      </c>
      <c r="AC2" s="4"/>
      <c r="AD2" s="4"/>
    </row>
    <row r="3" spans="1:30" ht="15" hidden="1" customHeight="1" x14ac:dyDescent="0.2">
      <c r="A3" s="68" t="s">
        <v>28</v>
      </c>
      <c r="B3" s="68" t="s">
        <v>29</v>
      </c>
      <c r="C3" s="68" t="s">
        <v>30</v>
      </c>
      <c r="D3" s="68" t="s">
        <v>37</v>
      </c>
      <c r="E3" s="68" t="s">
        <v>32</v>
      </c>
      <c r="F3" s="68" t="s">
        <v>33</v>
      </c>
      <c r="G3" s="68" t="s">
        <v>34</v>
      </c>
      <c r="H3" s="69" t="s">
        <v>35</v>
      </c>
      <c r="I3" s="69" t="s">
        <v>35</v>
      </c>
      <c r="J3" s="70" t="s">
        <v>38</v>
      </c>
      <c r="K3" s="71">
        <v>89083</v>
      </c>
      <c r="L3" s="58">
        <v>367286.37999999995</v>
      </c>
      <c r="M3" s="71">
        <v>456369.37999999995</v>
      </c>
      <c r="N3" s="72"/>
      <c r="O3" s="71">
        <v>456369.38</v>
      </c>
      <c r="P3" s="71">
        <v>456369.38</v>
      </c>
      <c r="Q3" s="71">
        <v>0</v>
      </c>
      <c r="R3" s="59" t="s">
        <v>409</v>
      </c>
      <c r="S3" s="71">
        <v>456369.38</v>
      </c>
      <c r="T3" s="71">
        <v>0</v>
      </c>
      <c r="U3" s="71">
        <v>0</v>
      </c>
      <c r="V3" s="71">
        <v>456369.38</v>
      </c>
      <c r="W3" s="71">
        <v>0</v>
      </c>
      <c r="X3" s="71">
        <v>28194.6</v>
      </c>
      <c r="Y3" s="5">
        <f t="shared" ref="Y3:Y256" si="3">S3+U3</f>
        <v>456369.38</v>
      </c>
      <c r="Z3" s="5">
        <f t="shared" si="0"/>
        <v>0</v>
      </c>
      <c r="AA3" s="5">
        <f t="shared" si="1"/>
        <v>0</v>
      </c>
      <c r="AB3" s="5">
        <f t="shared" si="2"/>
        <v>0</v>
      </c>
      <c r="AC3" s="4"/>
      <c r="AD3" s="4"/>
    </row>
    <row r="4" spans="1:30" ht="15" hidden="1" customHeight="1" x14ac:dyDescent="0.2">
      <c r="A4" s="68" t="s">
        <v>28</v>
      </c>
      <c r="B4" s="68" t="s">
        <v>29</v>
      </c>
      <c r="C4" s="68" t="s">
        <v>30</v>
      </c>
      <c r="D4" s="68" t="s">
        <v>31</v>
      </c>
      <c r="E4" s="68" t="s">
        <v>32</v>
      </c>
      <c r="F4" s="68" t="s">
        <v>33</v>
      </c>
      <c r="G4" s="68" t="s">
        <v>39</v>
      </c>
      <c r="H4" s="69" t="s">
        <v>35</v>
      </c>
      <c r="I4" s="69" t="s">
        <v>35</v>
      </c>
      <c r="J4" s="70" t="s">
        <v>40</v>
      </c>
      <c r="K4" s="71">
        <v>481501</v>
      </c>
      <c r="L4" s="58">
        <v>334964.33999999997</v>
      </c>
      <c r="M4" s="71">
        <v>816465.34</v>
      </c>
      <c r="N4" s="72"/>
      <c r="O4" s="71">
        <v>816465.34</v>
      </c>
      <c r="P4" s="71">
        <v>816465.34</v>
      </c>
      <c r="Q4" s="71">
        <v>0</v>
      </c>
      <c r="R4" s="59" t="s">
        <v>409</v>
      </c>
      <c r="S4" s="71">
        <v>816465.34</v>
      </c>
      <c r="T4" s="71">
        <v>0</v>
      </c>
      <c r="U4" s="71">
        <v>0</v>
      </c>
      <c r="V4" s="71">
        <v>816465.34</v>
      </c>
      <c r="W4" s="71">
        <v>0</v>
      </c>
      <c r="X4" s="71">
        <v>811212.6399999999</v>
      </c>
      <c r="Y4" s="5">
        <f t="shared" si="3"/>
        <v>816465.34</v>
      </c>
      <c r="Z4" s="5">
        <f t="shared" si="0"/>
        <v>0</v>
      </c>
      <c r="AA4" s="5">
        <f t="shared" si="1"/>
        <v>0</v>
      </c>
      <c r="AB4" s="5">
        <f t="shared" si="2"/>
        <v>0</v>
      </c>
      <c r="AC4" s="4"/>
      <c r="AD4" s="4"/>
    </row>
    <row r="5" spans="1:30" ht="15" hidden="1" customHeight="1" x14ac:dyDescent="0.2">
      <c r="A5" s="68" t="s">
        <v>28</v>
      </c>
      <c r="B5" s="68" t="s">
        <v>29</v>
      </c>
      <c r="C5" s="68" t="s">
        <v>30</v>
      </c>
      <c r="D5" s="68" t="s">
        <v>37</v>
      </c>
      <c r="E5" s="68" t="s">
        <v>32</v>
      </c>
      <c r="F5" s="68" t="s">
        <v>33</v>
      </c>
      <c r="G5" s="68" t="s">
        <v>34</v>
      </c>
      <c r="H5" s="69" t="s">
        <v>35</v>
      </c>
      <c r="I5" s="69" t="s">
        <v>35</v>
      </c>
      <c r="J5" s="70" t="s">
        <v>41</v>
      </c>
      <c r="K5" s="71">
        <v>18849591</v>
      </c>
      <c r="L5" s="58">
        <v>893774.79000000027</v>
      </c>
      <c r="M5" s="71">
        <v>19743365.789999999</v>
      </c>
      <c r="N5" s="72"/>
      <c r="O5" s="71">
        <v>19743365.789999999</v>
      </c>
      <c r="P5" s="71">
        <v>19743365.789999999</v>
      </c>
      <c r="Q5" s="71">
        <v>0</v>
      </c>
      <c r="R5" s="59" t="s">
        <v>409</v>
      </c>
      <c r="S5" s="71">
        <v>19743365.790000003</v>
      </c>
      <c r="T5" s="71">
        <v>0</v>
      </c>
      <c r="U5" s="71">
        <v>0</v>
      </c>
      <c r="V5" s="71">
        <v>19743365.790000003</v>
      </c>
      <c r="W5" s="71">
        <v>0</v>
      </c>
      <c r="X5" s="71">
        <v>17971666.710000001</v>
      </c>
      <c r="Y5" s="5">
        <f t="shared" si="3"/>
        <v>19743365.790000003</v>
      </c>
      <c r="Z5" s="5">
        <f t="shared" si="0"/>
        <v>0</v>
      </c>
      <c r="AA5" s="5">
        <f t="shared" si="1"/>
        <v>0</v>
      </c>
      <c r="AB5" s="5">
        <f t="shared" si="2"/>
        <v>0</v>
      </c>
      <c r="AC5" s="4"/>
      <c r="AD5" s="4"/>
    </row>
    <row r="6" spans="1:30" ht="15" hidden="1" customHeight="1" x14ac:dyDescent="0.2">
      <c r="A6" s="68" t="s">
        <v>28</v>
      </c>
      <c r="B6" s="68" t="s">
        <v>29</v>
      </c>
      <c r="C6" s="68" t="s">
        <v>30</v>
      </c>
      <c r="D6" s="68" t="s">
        <v>37</v>
      </c>
      <c r="E6" s="68" t="s">
        <v>32</v>
      </c>
      <c r="F6" s="68" t="s">
        <v>33</v>
      </c>
      <c r="G6" s="68" t="s">
        <v>44</v>
      </c>
      <c r="H6" s="69" t="s">
        <v>45</v>
      </c>
      <c r="I6" s="69" t="s">
        <v>45</v>
      </c>
      <c r="J6" s="70" t="s">
        <v>543</v>
      </c>
      <c r="K6" s="71">
        <v>0</v>
      </c>
      <c r="L6" s="58">
        <v>946038.37999999989</v>
      </c>
      <c r="M6" s="71">
        <v>946038.37999999989</v>
      </c>
      <c r="N6" s="72"/>
      <c r="O6" s="71">
        <v>946038.37999999989</v>
      </c>
      <c r="P6" s="71">
        <v>946038.37999999989</v>
      </c>
      <c r="Q6" s="71">
        <v>0</v>
      </c>
      <c r="R6" s="59" t="s">
        <v>409</v>
      </c>
      <c r="S6" s="71">
        <v>0</v>
      </c>
      <c r="T6" s="71">
        <v>0</v>
      </c>
      <c r="U6" s="71">
        <v>946038.37999999989</v>
      </c>
      <c r="V6" s="71">
        <v>946038.37999999989</v>
      </c>
      <c r="W6" s="71">
        <v>0</v>
      </c>
      <c r="X6" s="71">
        <v>946038.37999999989</v>
      </c>
      <c r="Y6" s="5">
        <f t="shared" si="3"/>
        <v>946038.37999999989</v>
      </c>
      <c r="Z6" s="5">
        <f t="shared" si="0"/>
        <v>0</v>
      </c>
      <c r="AA6" s="5">
        <f t="shared" si="1"/>
        <v>0</v>
      </c>
      <c r="AB6" s="5">
        <f t="shared" si="2"/>
        <v>0</v>
      </c>
      <c r="AC6" s="4"/>
      <c r="AD6" s="4"/>
    </row>
    <row r="7" spans="1:30" ht="15" hidden="1" customHeight="1" x14ac:dyDescent="0.2">
      <c r="A7" s="68" t="s">
        <v>28</v>
      </c>
      <c r="B7" s="68" t="s">
        <v>29</v>
      </c>
      <c r="C7" s="68" t="s">
        <v>30</v>
      </c>
      <c r="D7" s="68" t="s">
        <v>37</v>
      </c>
      <c r="E7" s="68" t="s">
        <v>32</v>
      </c>
      <c r="F7" s="68" t="s">
        <v>33</v>
      </c>
      <c r="G7" s="68" t="s">
        <v>34</v>
      </c>
      <c r="H7" s="69" t="s">
        <v>35</v>
      </c>
      <c r="I7" s="69" t="s">
        <v>35</v>
      </c>
      <c r="J7" s="70" t="s">
        <v>42</v>
      </c>
      <c r="K7" s="71">
        <v>625764</v>
      </c>
      <c r="L7" s="58">
        <v>-60112.450000000004</v>
      </c>
      <c r="M7" s="71">
        <v>565651.55000000005</v>
      </c>
      <c r="N7" s="72"/>
      <c r="O7" s="71">
        <v>565651.54999999981</v>
      </c>
      <c r="P7" s="71">
        <v>565651.54999999981</v>
      </c>
      <c r="Q7" s="71">
        <v>0</v>
      </c>
      <c r="R7" s="59" t="s">
        <v>409</v>
      </c>
      <c r="S7" s="71">
        <v>565651.55000000005</v>
      </c>
      <c r="T7" s="71">
        <v>0</v>
      </c>
      <c r="U7" s="71">
        <v>0</v>
      </c>
      <c r="V7" s="71">
        <v>565651.55000000005</v>
      </c>
      <c r="W7" s="71">
        <v>0</v>
      </c>
      <c r="X7" s="71">
        <v>483628.62999999995</v>
      </c>
      <c r="Y7" s="5">
        <f t="shared" si="3"/>
        <v>565651.55000000005</v>
      </c>
      <c r="Z7" s="5">
        <f t="shared" si="0"/>
        <v>0</v>
      </c>
      <c r="AA7" s="5">
        <f t="shared" si="1"/>
        <v>0</v>
      </c>
      <c r="AB7" s="5">
        <f t="shared" si="2"/>
        <v>0</v>
      </c>
      <c r="AC7" s="4"/>
      <c r="AD7" s="4"/>
    </row>
    <row r="8" spans="1:30" ht="15" hidden="1" customHeight="1" x14ac:dyDescent="0.2">
      <c r="A8" s="68" t="s">
        <v>28</v>
      </c>
      <c r="B8" s="68" t="s">
        <v>29</v>
      </c>
      <c r="C8" s="68" t="s">
        <v>30</v>
      </c>
      <c r="D8" s="68" t="s">
        <v>37</v>
      </c>
      <c r="E8" s="68" t="s">
        <v>32</v>
      </c>
      <c r="F8" s="68" t="s">
        <v>33</v>
      </c>
      <c r="G8" s="68" t="s">
        <v>44</v>
      </c>
      <c r="H8" s="69" t="s">
        <v>45</v>
      </c>
      <c r="I8" s="69" t="s">
        <v>45</v>
      </c>
      <c r="J8" s="70" t="s">
        <v>480</v>
      </c>
      <c r="K8" s="71">
        <v>0</v>
      </c>
      <c r="L8" s="58">
        <v>561.38</v>
      </c>
      <c r="M8" s="71">
        <v>561.38</v>
      </c>
      <c r="N8" s="72"/>
      <c r="O8" s="71">
        <v>561.38</v>
      </c>
      <c r="P8" s="71">
        <v>561.38</v>
      </c>
      <c r="Q8" s="71">
        <v>0</v>
      </c>
      <c r="R8" s="59" t="s">
        <v>409</v>
      </c>
      <c r="S8" s="71">
        <v>0</v>
      </c>
      <c r="T8" s="71">
        <v>0</v>
      </c>
      <c r="U8" s="71">
        <v>561.38</v>
      </c>
      <c r="V8" s="71">
        <v>561.38</v>
      </c>
      <c r="W8" s="71">
        <v>0</v>
      </c>
      <c r="X8" s="71">
        <v>561.38</v>
      </c>
      <c r="Y8" s="5">
        <f t="shared" si="3"/>
        <v>561.38</v>
      </c>
      <c r="Z8" s="5">
        <f t="shared" si="0"/>
        <v>0</v>
      </c>
      <c r="AA8" s="5">
        <f t="shared" si="1"/>
        <v>0</v>
      </c>
      <c r="AB8" s="5">
        <f t="shared" si="2"/>
        <v>0</v>
      </c>
      <c r="AC8" s="4"/>
      <c r="AD8" s="4"/>
    </row>
    <row r="9" spans="1:30" ht="15" hidden="1" customHeight="1" x14ac:dyDescent="0.2">
      <c r="A9" s="68" t="s">
        <v>28</v>
      </c>
      <c r="B9" s="68" t="s">
        <v>29</v>
      </c>
      <c r="C9" s="68" t="s">
        <v>30</v>
      </c>
      <c r="D9" s="68" t="s">
        <v>37</v>
      </c>
      <c r="E9" s="68" t="s">
        <v>32</v>
      </c>
      <c r="F9" s="68" t="s">
        <v>33</v>
      </c>
      <c r="G9" s="68" t="s">
        <v>34</v>
      </c>
      <c r="H9" s="69" t="s">
        <v>35</v>
      </c>
      <c r="I9" s="69" t="s">
        <v>35</v>
      </c>
      <c r="J9" s="70" t="s">
        <v>43</v>
      </c>
      <c r="K9" s="71">
        <v>747960</v>
      </c>
      <c r="L9" s="58">
        <v>99390.37</v>
      </c>
      <c r="M9" s="71">
        <v>847350.37</v>
      </c>
      <c r="N9" s="72"/>
      <c r="O9" s="71">
        <v>847350.37000000011</v>
      </c>
      <c r="P9" s="71">
        <v>847350.37000000011</v>
      </c>
      <c r="Q9" s="71">
        <v>0</v>
      </c>
      <c r="R9" s="59" t="s">
        <v>409</v>
      </c>
      <c r="S9" s="71">
        <v>847350.37000000011</v>
      </c>
      <c r="T9" s="71">
        <v>0</v>
      </c>
      <c r="U9" s="71">
        <v>0</v>
      </c>
      <c r="V9" s="71">
        <v>847350.37000000011</v>
      </c>
      <c r="W9" s="71">
        <v>0</v>
      </c>
      <c r="X9" s="71">
        <v>774736.96000000008</v>
      </c>
      <c r="Y9" s="5">
        <f t="shared" si="3"/>
        <v>847350.37000000011</v>
      </c>
      <c r="Z9" s="5">
        <f t="shared" si="0"/>
        <v>0</v>
      </c>
      <c r="AA9" s="5">
        <f t="shared" si="1"/>
        <v>0</v>
      </c>
      <c r="AB9" s="5">
        <f t="shared" si="2"/>
        <v>0</v>
      </c>
      <c r="AC9" s="4"/>
      <c r="AD9" s="4"/>
    </row>
    <row r="10" spans="1:30" ht="15" hidden="1" customHeight="1" x14ac:dyDescent="0.2">
      <c r="A10" s="68" t="s">
        <v>28</v>
      </c>
      <c r="B10" s="68" t="s">
        <v>29</v>
      </c>
      <c r="C10" s="68" t="s">
        <v>30</v>
      </c>
      <c r="D10" s="68" t="s">
        <v>37</v>
      </c>
      <c r="E10" s="68" t="s">
        <v>32</v>
      </c>
      <c r="F10" s="68" t="s">
        <v>33</v>
      </c>
      <c r="G10" s="68" t="s">
        <v>34</v>
      </c>
      <c r="H10" s="69" t="s">
        <v>45</v>
      </c>
      <c r="I10" s="69" t="s">
        <v>35</v>
      </c>
      <c r="J10" s="70" t="s">
        <v>481</v>
      </c>
      <c r="K10" s="71">
        <v>0</v>
      </c>
      <c r="L10" s="58">
        <v>0</v>
      </c>
      <c r="M10" s="71">
        <v>0</v>
      </c>
      <c r="N10" s="72"/>
      <c r="O10" s="71">
        <v>0</v>
      </c>
      <c r="P10" s="71">
        <v>0</v>
      </c>
      <c r="Q10" s="71">
        <v>0</v>
      </c>
      <c r="R10" s="59" t="s">
        <v>409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5">
        <f t="shared" si="3"/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  <c r="AC10" s="4"/>
      <c r="AD10" s="4"/>
    </row>
    <row r="11" spans="1:30" ht="15" hidden="1" customHeight="1" x14ac:dyDescent="0.2">
      <c r="A11" s="68" t="s">
        <v>28</v>
      </c>
      <c r="B11" s="68" t="s">
        <v>29</v>
      </c>
      <c r="C11" s="68" t="s">
        <v>30</v>
      </c>
      <c r="D11" s="68" t="s">
        <v>31</v>
      </c>
      <c r="E11" s="68" t="s">
        <v>32</v>
      </c>
      <c r="F11" s="68" t="s">
        <v>33</v>
      </c>
      <c r="G11" s="68" t="s">
        <v>34</v>
      </c>
      <c r="H11" s="69" t="s">
        <v>35</v>
      </c>
      <c r="I11" s="69" t="s">
        <v>35</v>
      </c>
      <c r="J11" s="70" t="s">
        <v>46</v>
      </c>
      <c r="K11" s="71">
        <v>5220212</v>
      </c>
      <c r="L11" s="58">
        <v>5978432.7699999996</v>
      </c>
      <c r="M11" s="71">
        <v>11198644.77</v>
      </c>
      <c r="N11" s="72"/>
      <c r="O11" s="71">
        <v>11198644.77</v>
      </c>
      <c r="P11" s="71">
        <v>11198644.77</v>
      </c>
      <c r="Q11" s="71">
        <v>0</v>
      </c>
      <c r="R11" s="59" t="s">
        <v>409</v>
      </c>
      <c r="S11" s="71">
        <v>11198644.770000001</v>
      </c>
      <c r="T11" s="71">
        <v>0</v>
      </c>
      <c r="U11" s="71">
        <v>0</v>
      </c>
      <c r="V11" s="71">
        <v>11198644.770000001</v>
      </c>
      <c r="W11" s="71">
        <v>0</v>
      </c>
      <c r="X11" s="71">
        <v>8494718.7799999993</v>
      </c>
      <c r="Y11" s="5">
        <f t="shared" si="3"/>
        <v>11198644.770000001</v>
      </c>
      <c r="Z11" s="5">
        <f t="shared" si="0"/>
        <v>0</v>
      </c>
      <c r="AA11" s="5">
        <f t="shared" si="1"/>
        <v>0</v>
      </c>
      <c r="AB11" s="5">
        <f t="shared" si="2"/>
        <v>0</v>
      </c>
      <c r="AC11" s="4"/>
      <c r="AD11" s="4"/>
    </row>
    <row r="12" spans="1:30" ht="15" hidden="1" customHeight="1" x14ac:dyDescent="0.2">
      <c r="A12" s="68" t="s">
        <v>28</v>
      </c>
      <c r="B12" s="68" t="s">
        <v>29</v>
      </c>
      <c r="C12" s="68" t="s">
        <v>30</v>
      </c>
      <c r="D12" s="68" t="s">
        <v>31</v>
      </c>
      <c r="E12" s="68" t="s">
        <v>32</v>
      </c>
      <c r="F12" s="68" t="s">
        <v>33</v>
      </c>
      <c r="G12" s="68" t="s">
        <v>44</v>
      </c>
      <c r="H12" s="69" t="s">
        <v>45</v>
      </c>
      <c r="I12" s="69" t="s">
        <v>45</v>
      </c>
      <c r="J12" s="70" t="s">
        <v>400</v>
      </c>
      <c r="K12" s="71">
        <v>0</v>
      </c>
      <c r="L12" s="58">
        <v>590685.49</v>
      </c>
      <c r="M12" s="71">
        <v>590685.49</v>
      </c>
      <c r="N12" s="72"/>
      <c r="O12" s="71">
        <v>590685.49</v>
      </c>
      <c r="P12" s="71">
        <v>590685.49</v>
      </c>
      <c r="Q12" s="71">
        <v>0</v>
      </c>
      <c r="R12" s="59" t="s">
        <v>409</v>
      </c>
      <c r="S12" s="71"/>
      <c r="T12" s="71">
        <v>0</v>
      </c>
      <c r="U12" s="71">
        <v>590685.49</v>
      </c>
      <c r="V12" s="71">
        <v>590685.49</v>
      </c>
      <c r="W12" s="71">
        <v>0</v>
      </c>
      <c r="X12" s="71">
        <v>590685.49</v>
      </c>
      <c r="Y12" s="5">
        <f t="shared" si="3"/>
        <v>590685.49</v>
      </c>
      <c r="Z12" s="5">
        <f t="shared" si="0"/>
        <v>0</v>
      </c>
      <c r="AA12" s="5">
        <f t="shared" si="1"/>
        <v>0</v>
      </c>
      <c r="AB12" s="5">
        <f t="shared" si="2"/>
        <v>0</v>
      </c>
      <c r="AC12" s="4"/>
      <c r="AD12" s="4"/>
    </row>
    <row r="13" spans="1:30" ht="15" hidden="1" customHeight="1" x14ac:dyDescent="0.2">
      <c r="A13" s="68" t="s">
        <v>28</v>
      </c>
      <c r="B13" s="68" t="s">
        <v>29</v>
      </c>
      <c r="C13" s="68" t="s">
        <v>30</v>
      </c>
      <c r="D13" s="68" t="s">
        <v>31</v>
      </c>
      <c r="E13" s="68" t="s">
        <v>32</v>
      </c>
      <c r="F13" s="68" t="s">
        <v>33</v>
      </c>
      <c r="G13" s="68" t="s">
        <v>39</v>
      </c>
      <c r="H13" s="69" t="s">
        <v>35</v>
      </c>
      <c r="I13" s="69" t="s">
        <v>35</v>
      </c>
      <c r="J13" s="70" t="s">
        <v>47</v>
      </c>
      <c r="K13" s="71">
        <v>877402</v>
      </c>
      <c r="L13" s="58">
        <v>164960.99000000002</v>
      </c>
      <c r="M13" s="71">
        <v>1042362.99</v>
      </c>
      <c r="N13" s="72"/>
      <c r="O13" s="71">
        <v>1042362.9900000002</v>
      </c>
      <c r="P13" s="71">
        <v>1042362.9900000002</v>
      </c>
      <c r="Q13" s="71">
        <v>0</v>
      </c>
      <c r="R13" s="59" t="s">
        <v>409</v>
      </c>
      <c r="S13" s="71">
        <v>1042362.99</v>
      </c>
      <c r="T13" s="71">
        <v>0</v>
      </c>
      <c r="U13" s="71">
        <v>0</v>
      </c>
      <c r="V13" s="71">
        <v>1042362.99</v>
      </c>
      <c r="W13" s="71">
        <v>0</v>
      </c>
      <c r="X13" s="71">
        <v>725712.97</v>
      </c>
      <c r="Y13" s="5">
        <f t="shared" si="3"/>
        <v>1042362.99</v>
      </c>
      <c r="Z13" s="5">
        <f t="shared" si="0"/>
        <v>0</v>
      </c>
      <c r="AA13" s="5">
        <f t="shared" si="1"/>
        <v>0</v>
      </c>
      <c r="AB13" s="5">
        <f t="shared" si="2"/>
        <v>0</v>
      </c>
      <c r="AC13" s="4"/>
      <c r="AD13" s="4"/>
    </row>
    <row r="14" spans="1:30" ht="15" hidden="1" customHeight="1" x14ac:dyDescent="0.2">
      <c r="A14" s="68" t="s">
        <v>28</v>
      </c>
      <c r="B14" s="68" t="s">
        <v>29</v>
      </c>
      <c r="C14" s="68" t="s">
        <v>30</v>
      </c>
      <c r="D14" s="68" t="s">
        <v>37</v>
      </c>
      <c r="E14" s="68" t="s">
        <v>32</v>
      </c>
      <c r="F14" s="68" t="s">
        <v>33</v>
      </c>
      <c r="G14" s="68" t="s">
        <v>44</v>
      </c>
      <c r="H14" s="69" t="s">
        <v>35</v>
      </c>
      <c r="I14" s="69" t="s">
        <v>45</v>
      </c>
      <c r="J14" s="70" t="s">
        <v>53</v>
      </c>
      <c r="K14" s="71">
        <v>80001</v>
      </c>
      <c r="L14" s="58">
        <v>-7668</v>
      </c>
      <c r="M14" s="71">
        <v>72333</v>
      </c>
      <c r="N14" s="72"/>
      <c r="O14" s="71">
        <v>72333</v>
      </c>
      <c r="P14" s="71">
        <v>72333</v>
      </c>
      <c r="Q14" s="71">
        <v>0</v>
      </c>
      <c r="R14" s="59" t="s">
        <v>409</v>
      </c>
      <c r="S14" s="71"/>
      <c r="T14" s="71">
        <v>0</v>
      </c>
      <c r="U14" s="71">
        <v>72333</v>
      </c>
      <c r="V14" s="71">
        <v>72333</v>
      </c>
      <c r="W14" s="71">
        <v>0</v>
      </c>
      <c r="X14" s="71">
        <v>33618.720000000001</v>
      </c>
      <c r="Y14" s="5">
        <f t="shared" si="3"/>
        <v>72333</v>
      </c>
      <c r="Z14" s="5">
        <f t="shared" si="0"/>
        <v>0</v>
      </c>
      <c r="AA14" s="5">
        <f t="shared" si="1"/>
        <v>0</v>
      </c>
      <c r="AB14" s="5">
        <f t="shared" si="2"/>
        <v>0</v>
      </c>
      <c r="AC14" s="4"/>
      <c r="AD14" s="4"/>
    </row>
    <row r="15" spans="1:30" ht="15" hidden="1" customHeight="1" x14ac:dyDescent="0.2">
      <c r="A15" s="68" t="s">
        <v>28</v>
      </c>
      <c r="B15" s="68" t="s">
        <v>29</v>
      </c>
      <c r="C15" s="68" t="s">
        <v>30</v>
      </c>
      <c r="D15" s="68" t="s">
        <v>37</v>
      </c>
      <c r="E15" s="68" t="s">
        <v>32</v>
      </c>
      <c r="F15" s="68" t="s">
        <v>33</v>
      </c>
      <c r="G15" s="68" t="s">
        <v>44</v>
      </c>
      <c r="H15" s="69" t="s">
        <v>45</v>
      </c>
      <c r="I15" s="69" t="s">
        <v>45</v>
      </c>
      <c r="J15" s="70" t="s">
        <v>410</v>
      </c>
      <c r="K15" s="71"/>
      <c r="L15" s="58">
        <v>200.38</v>
      </c>
      <c r="M15" s="71">
        <v>200.38</v>
      </c>
      <c r="N15" s="72"/>
      <c r="O15" s="71">
        <v>200.38</v>
      </c>
      <c r="P15" s="71">
        <v>200.38</v>
      </c>
      <c r="Q15" s="71">
        <v>0</v>
      </c>
      <c r="R15" s="59" t="s">
        <v>409</v>
      </c>
      <c r="S15" s="71"/>
      <c r="T15" s="71">
        <v>0</v>
      </c>
      <c r="U15" s="71">
        <v>200.38</v>
      </c>
      <c r="V15" s="71">
        <v>200.38</v>
      </c>
      <c r="W15" s="71">
        <v>0</v>
      </c>
      <c r="X15" s="71">
        <v>200.38</v>
      </c>
      <c r="Y15" s="5">
        <f t="shared" si="3"/>
        <v>200.38</v>
      </c>
      <c r="Z15" s="5">
        <f t="shared" si="0"/>
        <v>0</v>
      </c>
      <c r="AA15" s="5">
        <f t="shared" si="1"/>
        <v>0</v>
      </c>
      <c r="AB15" s="5">
        <f t="shared" si="2"/>
        <v>0</v>
      </c>
      <c r="AC15" s="4"/>
      <c r="AD15" s="4"/>
    </row>
    <row r="16" spans="1:30" ht="15" hidden="1" customHeight="1" x14ac:dyDescent="0.2">
      <c r="A16" s="68" t="s">
        <v>28</v>
      </c>
      <c r="B16" s="68" t="s">
        <v>29</v>
      </c>
      <c r="C16" s="68" t="s">
        <v>30</v>
      </c>
      <c r="D16" s="68" t="s">
        <v>37</v>
      </c>
      <c r="E16" s="68" t="s">
        <v>32</v>
      </c>
      <c r="F16" s="68" t="s">
        <v>33</v>
      </c>
      <c r="G16" s="68" t="s">
        <v>44</v>
      </c>
      <c r="H16" s="69" t="s">
        <v>45</v>
      </c>
      <c r="I16" s="69" t="s">
        <v>45</v>
      </c>
      <c r="J16" s="70" t="s">
        <v>482</v>
      </c>
      <c r="K16" s="71"/>
      <c r="L16" s="58">
        <v>16985</v>
      </c>
      <c r="M16" s="71">
        <v>16985</v>
      </c>
      <c r="N16" s="72"/>
      <c r="O16" s="71">
        <v>16985</v>
      </c>
      <c r="P16" s="71">
        <v>16985</v>
      </c>
      <c r="Q16" s="71">
        <v>0</v>
      </c>
      <c r="R16" s="59" t="s">
        <v>409</v>
      </c>
      <c r="S16" s="71"/>
      <c r="T16" s="71">
        <v>0</v>
      </c>
      <c r="U16" s="71">
        <v>16985</v>
      </c>
      <c r="V16" s="71">
        <v>16985</v>
      </c>
      <c r="W16" s="71">
        <v>0</v>
      </c>
      <c r="X16" s="71">
        <v>16985</v>
      </c>
      <c r="Y16" s="5">
        <f t="shared" si="3"/>
        <v>16985</v>
      </c>
      <c r="Z16" s="5">
        <f t="shared" si="0"/>
        <v>0</v>
      </c>
      <c r="AA16" s="5">
        <f t="shared" si="1"/>
        <v>0</v>
      </c>
      <c r="AB16" s="5">
        <f t="shared" si="2"/>
        <v>0</v>
      </c>
      <c r="AC16" s="4"/>
      <c r="AD16" s="4"/>
    </row>
    <row r="17" spans="1:30" ht="15" hidden="1" customHeight="1" x14ac:dyDescent="0.2">
      <c r="A17" s="68" t="s">
        <v>28</v>
      </c>
      <c r="B17" s="68" t="s">
        <v>29</v>
      </c>
      <c r="C17" s="68" t="s">
        <v>30</v>
      </c>
      <c r="D17" s="68" t="s">
        <v>31</v>
      </c>
      <c r="E17" s="68" t="s">
        <v>32</v>
      </c>
      <c r="F17" s="68" t="s">
        <v>33</v>
      </c>
      <c r="G17" s="68" t="s">
        <v>44</v>
      </c>
      <c r="H17" s="69" t="s">
        <v>35</v>
      </c>
      <c r="I17" s="69" t="s">
        <v>45</v>
      </c>
      <c r="J17" s="70" t="s">
        <v>54</v>
      </c>
      <c r="K17" s="71">
        <v>20000</v>
      </c>
      <c r="L17" s="58">
        <v>-20000</v>
      </c>
      <c r="M17" s="71">
        <v>0</v>
      </c>
      <c r="N17" s="72"/>
      <c r="O17" s="71">
        <v>0</v>
      </c>
      <c r="P17" s="71">
        <v>0</v>
      </c>
      <c r="Q17" s="71">
        <v>0</v>
      </c>
      <c r="R17" s="59" t="s">
        <v>409</v>
      </c>
      <c r="S17" s="71"/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5">
        <f t="shared" si="3"/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  <c r="AC17" s="4"/>
      <c r="AD17" s="4"/>
    </row>
    <row r="18" spans="1:30" ht="15" hidden="1" customHeight="1" x14ac:dyDescent="0.2">
      <c r="A18" s="68" t="s">
        <v>28</v>
      </c>
      <c r="B18" s="68" t="s">
        <v>29</v>
      </c>
      <c r="C18" s="68" t="s">
        <v>30</v>
      </c>
      <c r="D18" s="68" t="s">
        <v>37</v>
      </c>
      <c r="E18" s="68" t="s">
        <v>32</v>
      </c>
      <c r="F18" s="68" t="s">
        <v>33</v>
      </c>
      <c r="G18" s="68" t="s">
        <v>44</v>
      </c>
      <c r="H18" s="69" t="s">
        <v>35</v>
      </c>
      <c r="I18" s="69" t="s">
        <v>45</v>
      </c>
      <c r="J18" s="70" t="s">
        <v>411</v>
      </c>
      <c r="K18" s="71">
        <v>66000</v>
      </c>
      <c r="L18" s="58">
        <v>-64962</v>
      </c>
      <c r="M18" s="71">
        <v>1038</v>
      </c>
      <c r="N18" s="72"/>
      <c r="O18" s="71">
        <v>1038</v>
      </c>
      <c r="P18" s="71">
        <v>1038</v>
      </c>
      <c r="Q18" s="71">
        <v>0</v>
      </c>
      <c r="R18" s="59" t="s">
        <v>409</v>
      </c>
      <c r="S18" s="71"/>
      <c r="T18" s="71">
        <v>0</v>
      </c>
      <c r="U18" s="71">
        <v>1038</v>
      </c>
      <c r="V18" s="71">
        <v>1038</v>
      </c>
      <c r="W18" s="71">
        <v>0</v>
      </c>
      <c r="X18" s="71">
        <v>1038</v>
      </c>
      <c r="Y18" s="5">
        <f t="shared" si="3"/>
        <v>1038</v>
      </c>
      <c r="Z18" s="5">
        <f t="shared" si="0"/>
        <v>0</v>
      </c>
      <c r="AA18" s="5">
        <f t="shared" si="1"/>
        <v>0</v>
      </c>
      <c r="AB18" s="5">
        <f t="shared" si="2"/>
        <v>0</v>
      </c>
      <c r="AC18" s="4"/>
      <c r="AD18" s="4"/>
    </row>
    <row r="19" spans="1:30" ht="15" hidden="1" customHeight="1" x14ac:dyDescent="0.2">
      <c r="A19" s="68" t="s">
        <v>28</v>
      </c>
      <c r="B19" s="68" t="s">
        <v>29</v>
      </c>
      <c r="C19" s="68" t="s">
        <v>30</v>
      </c>
      <c r="D19" s="68" t="s">
        <v>37</v>
      </c>
      <c r="E19" s="68" t="s">
        <v>32</v>
      </c>
      <c r="F19" s="68" t="s">
        <v>33</v>
      </c>
      <c r="G19" s="68" t="s">
        <v>44</v>
      </c>
      <c r="H19" s="69" t="s">
        <v>45</v>
      </c>
      <c r="I19" s="69" t="s">
        <v>45</v>
      </c>
      <c r="J19" s="70" t="s">
        <v>544</v>
      </c>
      <c r="K19" s="71"/>
      <c r="L19" s="58">
        <v>80006</v>
      </c>
      <c r="M19" s="71">
        <v>80006</v>
      </c>
      <c r="N19" s="72"/>
      <c r="O19" s="71">
        <v>80006</v>
      </c>
      <c r="P19" s="71">
        <v>80006</v>
      </c>
      <c r="Q19" s="71">
        <v>0</v>
      </c>
      <c r="R19" s="59" t="s">
        <v>409</v>
      </c>
      <c r="S19" s="71"/>
      <c r="T19" s="71">
        <v>0</v>
      </c>
      <c r="U19" s="71">
        <v>80006</v>
      </c>
      <c r="V19" s="71">
        <v>80006</v>
      </c>
      <c r="W19" s="71">
        <v>0</v>
      </c>
      <c r="X19" s="71">
        <v>80006</v>
      </c>
      <c r="Y19" s="5">
        <f t="shared" si="3"/>
        <v>80006</v>
      </c>
      <c r="Z19" s="5">
        <f t="shared" si="0"/>
        <v>0</v>
      </c>
      <c r="AA19" s="5">
        <f t="shared" si="1"/>
        <v>0</v>
      </c>
      <c r="AB19" s="5">
        <f t="shared" si="2"/>
        <v>0</v>
      </c>
      <c r="AC19" s="4"/>
      <c r="AD19" s="4"/>
    </row>
    <row r="20" spans="1:30" ht="15" hidden="1" customHeight="1" x14ac:dyDescent="0.2">
      <c r="A20" s="68" t="s">
        <v>28</v>
      </c>
      <c r="B20" s="68" t="s">
        <v>29</v>
      </c>
      <c r="C20" s="68" t="s">
        <v>30</v>
      </c>
      <c r="D20" s="68" t="s">
        <v>37</v>
      </c>
      <c r="E20" s="68" t="s">
        <v>32</v>
      </c>
      <c r="F20" s="68" t="s">
        <v>55</v>
      </c>
      <c r="G20" s="68" t="s">
        <v>44</v>
      </c>
      <c r="H20" s="69" t="s">
        <v>45</v>
      </c>
      <c r="I20" s="69" t="s">
        <v>45</v>
      </c>
      <c r="J20" s="70" t="s">
        <v>412</v>
      </c>
      <c r="K20" s="71"/>
      <c r="L20" s="58">
        <v>29409.78</v>
      </c>
      <c r="M20" s="71">
        <v>29409.78</v>
      </c>
      <c r="N20" s="72"/>
      <c r="O20" s="71">
        <v>29409.78</v>
      </c>
      <c r="P20" s="71">
        <v>29409.78</v>
      </c>
      <c r="Q20" s="71">
        <v>0</v>
      </c>
      <c r="R20" s="59" t="s">
        <v>409</v>
      </c>
      <c r="S20" s="71"/>
      <c r="T20" s="71">
        <v>0</v>
      </c>
      <c r="U20" s="71">
        <v>29409.78</v>
      </c>
      <c r="V20" s="71">
        <v>29409.78</v>
      </c>
      <c r="W20" s="71">
        <v>0</v>
      </c>
      <c r="X20" s="71">
        <v>29409.78</v>
      </c>
      <c r="Y20" s="5">
        <f t="shared" si="3"/>
        <v>29409.78</v>
      </c>
      <c r="Z20" s="5">
        <f t="shared" si="0"/>
        <v>0</v>
      </c>
      <c r="AA20" s="5">
        <f t="shared" si="1"/>
        <v>0</v>
      </c>
      <c r="AB20" s="5">
        <f t="shared" si="2"/>
        <v>0</v>
      </c>
      <c r="AC20" s="4"/>
      <c r="AD20" s="4"/>
    </row>
    <row r="21" spans="1:30" ht="15" hidden="1" customHeight="1" x14ac:dyDescent="0.2">
      <c r="A21" s="68" t="s">
        <v>28</v>
      </c>
      <c r="B21" s="68" t="s">
        <v>29</v>
      </c>
      <c r="C21" s="68" t="s">
        <v>30</v>
      </c>
      <c r="D21" s="68" t="s">
        <v>37</v>
      </c>
      <c r="E21" s="68" t="s">
        <v>32</v>
      </c>
      <c r="F21" s="68" t="s">
        <v>55</v>
      </c>
      <c r="G21" s="68" t="s">
        <v>44</v>
      </c>
      <c r="H21" s="69" t="s">
        <v>35</v>
      </c>
      <c r="I21" s="69" t="s">
        <v>45</v>
      </c>
      <c r="J21" s="70" t="s">
        <v>56</v>
      </c>
      <c r="K21" s="71">
        <v>500000</v>
      </c>
      <c r="L21" s="60">
        <v>-500000</v>
      </c>
      <c r="M21" s="71">
        <v>0</v>
      </c>
      <c r="N21" s="72"/>
      <c r="O21" s="71">
        <v>0</v>
      </c>
      <c r="P21" s="71">
        <v>0</v>
      </c>
      <c r="Q21" s="71">
        <v>0</v>
      </c>
      <c r="R21" s="59" t="s">
        <v>409</v>
      </c>
      <c r="S21" s="71"/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5">
        <f t="shared" si="3"/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  <c r="AC21" s="4"/>
      <c r="AD21" s="4"/>
    </row>
    <row r="22" spans="1:30" ht="15" hidden="1" customHeight="1" x14ac:dyDescent="0.2">
      <c r="A22" s="68" t="s">
        <v>28</v>
      </c>
      <c r="B22" s="68" t="s">
        <v>29</v>
      </c>
      <c r="C22" s="68" t="s">
        <v>30</v>
      </c>
      <c r="D22" s="68" t="s">
        <v>37</v>
      </c>
      <c r="E22" s="68" t="s">
        <v>32</v>
      </c>
      <c r="F22" s="68" t="s">
        <v>33</v>
      </c>
      <c r="G22" s="68" t="s">
        <v>44</v>
      </c>
      <c r="H22" s="69" t="s">
        <v>45</v>
      </c>
      <c r="I22" s="69" t="s">
        <v>45</v>
      </c>
      <c r="J22" s="70" t="s">
        <v>483</v>
      </c>
      <c r="K22" s="71"/>
      <c r="L22" s="58">
        <v>3998</v>
      </c>
      <c r="M22" s="71">
        <v>3998</v>
      </c>
      <c r="N22" s="72"/>
      <c r="O22" s="71">
        <v>3998</v>
      </c>
      <c r="P22" s="71">
        <v>3998</v>
      </c>
      <c r="Q22" s="71">
        <v>0</v>
      </c>
      <c r="R22" s="59" t="s">
        <v>409</v>
      </c>
      <c r="S22" s="71"/>
      <c r="T22" s="71">
        <v>0</v>
      </c>
      <c r="U22" s="71">
        <v>3998</v>
      </c>
      <c r="V22" s="71">
        <v>3998</v>
      </c>
      <c r="W22" s="71">
        <v>0</v>
      </c>
      <c r="X22" s="71">
        <v>3998</v>
      </c>
      <c r="Y22" s="5">
        <f t="shared" si="3"/>
        <v>3998</v>
      </c>
      <c r="Z22" s="5">
        <f t="shared" si="0"/>
        <v>0</v>
      </c>
      <c r="AA22" s="5">
        <f t="shared" si="1"/>
        <v>0</v>
      </c>
      <c r="AB22" s="5">
        <f t="shared" si="2"/>
        <v>0</v>
      </c>
      <c r="AC22" s="4"/>
      <c r="AD22" s="4"/>
    </row>
    <row r="23" spans="1:30" ht="15" hidden="1" customHeight="1" x14ac:dyDescent="0.2">
      <c r="A23" s="68" t="s">
        <v>28</v>
      </c>
      <c r="B23" s="68" t="s">
        <v>29</v>
      </c>
      <c r="C23" s="68" t="s">
        <v>30</v>
      </c>
      <c r="D23" s="68" t="s">
        <v>37</v>
      </c>
      <c r="E23" s="68" t="s">
        <v>32</v>
      </c>
      <c r="F23" s="68" t="s">
        <v>55</v>
      </c>
      <c r="G23" s="68" t="s">
        <v>44</v>
      </c>
      <c r="H23" s="69" t="s">
        <v>45</v>
      </c>
      <c r="I23" s="69" t="s">
        <v>45</v>
      </c>
      <c r="J23" s="70" t="s">
        <v>484</v>
      </c>
      <c r="K23" s="71"/>
      <c r="L23" s="60">
        <v>0</v>
      </c>
      <c r="M23" s="71">
        <v>0</v>
      </c>
      <c r="N23" s="72"/>
      <c r="O23" s="71">
        <v>0</v>
      </c>
      <c r="P23" s="71">
        <v>0</v>
      </c>
      <c r="Q23" s="71">
        <v>0</v>
      </c>
      <c r="R23" s="59" t="s">
        <v>409</v>
      </c>
      <c r="S23" s="71"/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5">
        <f t="shared" si="3"/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  <c r="AC23" s="4"/>
      <c r="AD23" s="4"/>
    </row>
    <row r="24" spans="1:30" ht="15" hidden="1" customHeight="1" x14ac:dyDescent="0.2">
      <c r="A24" s="68" t="s">
        <v>28</v>
      </c>
      <c r="B24" s="68" t="s">
        <v>29</v>
      </c>
      <c r="C24" s="68" t="s">
        <v>30</v>
      </c>
      <c r="D24" s="68" t="s">
        <v>37</v>
      </c>
      <c r="E24" s="68" t="s">
        <v>32</v>
      </c>
      <c r="F24" s="68" t="s">
        <v>55</v>
      </c>
      <c r="G24" s="68" t="s">
        <v>44</v>
      </c>
      <c r="H24" s="69" t="s">
        <v>45</v>
      </c>
      <c r="I24" s="69" t="s">
        <v>45</v>
      </c>
      <c r="J24" s="70" t="s">
        <v>381</v>
      </c>
      <c r="K24" s="71"/>
      <c r="L24" s="58">
        <v>-2.3646862246096134E-11</v>
      </c>
      <c r="M24" s="71">
        <v>0</v>
      </c>
      <c r="N24" s="72"/>
      <c r="O24" s="71">
        <v>0</v>
      </c>
      <c r="P24" s="71">
        <v>0</v>
      </c>
      <c r="Q24" s="71">
        <v>0</v>
      </c>
      <c r="R24" s="59" t="s">
        <v>409</v>
      </c>
      <c r="S24" s="71"/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5">
        <f t="shared" si="3"/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  <c r="AC24" s="4"/>
      <c r="AD24" s="4"/>
    </row>
    <row r="25" spans="1:30" ht="15" hidden="1" customHeight="1" x14ac:dyDescent="0.2">
      <c r="A25" s="73" t="s">
        <v>28</v>
      </c>
      <c r="B25" s="73" t="s">
        <v>29</v>
      </c>
      <c r="C25" s="73" t="s">
        <v>30</v>
      </c>
      <c r="D25" s="73" t="s">
        <v>37</v>
      </c>
      <c r="E25" s="73" t="s">
        <v>32</v>
      </c>
      <c r="F25" s="73" t="s">
        <v>33</v>
      </c>
      <c r="G25" s="73" t="s">
        <v>44</v>
      </c>
      <c r="H25" s="74" t="s">
        <v>35</v>
      </c>
      <c r="I25" s="74" t="s">
        <v>45</v>
      </c>
      <c r="J25" s="70" t="s">
        <v>413</v>
      </c>
      <c r="K25" s="71">
        <v>12000</v>
      </c>
      <c r="L25" s="60">
        <v>-8992</v>
      </c>
      <c r="M25" s="71">
        <v>3008</v>
      </c>
      <c r="N25" s="72"/>
      <c r="O25" s="71">
        <v>3008</v>
      </c>
      <c r="P25" s="71">
        <v>3008</v>
      </c>
      <c r="Q25" s="71">
        <v>0</v>
      </c>
      <c r="R25" s="59" t="s">
        <v>409</v>
      </c>
      <c r="S25" s="71"/>
      <c r="T25" s="71">
        <v>0</v>
      </c>
      <c r="U25" s="71">
        <v>3008</v>
      </c>
      <c r="V25" s="71">
        <v>3008</v>
      </c>
      <c r="W25" s="71">
        <v>0</v>
      </c>
      <c r="X25" s="71">
        <v>3008</v>
      </c>
      <c r="Y25" s="5">
        <f t="shared" si="3"/>
        <v>3008</v>
      </c>
      <c r="Z25" s="5">
        <f t="shared" si="0"/>
        <v>0</v>
      </c>
      <c r="AA25" s="5">
        <f t="shared" si="1"/>
        <v>0</v>
      </c>
      <c r="AB25" s="5">
        <f t="shared" si="2"/>
        <v>0</v>
      </c>
      <c r="AC25" s="4"/>
      <c r="AD25" s="4"/>
    </row>
    <row r="26" spans="1:30" ht="15" hidden="1" customHeight="1" x14ac:dyDescent="0.2">
      <c r="A26" s="73" t="s">
        <v>28</v>
      </c>
      <c r="B26" s="73" t="s">
        <v>29</v>
      </c>
      <c r="C26" s="73" t="s">
        <v>30</v>
      </c>
      <c r="D26" s="73" t="s">
        <v>37</v>
      </c>
      <c r="E26" s="73" t="s">
        <v>32</v>
      </c>
      <c r="F26" s="73" t="s">
        <v>33</v>
      </c>
      <c r="G26" s="73" t="s">
        <v>44</v>
      </c>
      <c r="H26" s="74" t="s">
        <v>45</v>
      </c>
      <c r="I26" s="74" t="s">
        <v>45</v>
      </c>
      <c r="J26" s="70" t="s">
        <v>485</v>
      </c>
      <c r="K26" s="71"/>
      <c r="L26" s="60">
        <v>7150</v>
      </c>
      <c r="M26" s="71">
        <v>7150</v>
      </c>
      <c r="N26" s="72"/>
      <c r="O26" s="71">
        <v>7150</v>
      </c>
      <c r="P26" s="71">
        <v>7150</v>
      </c>
      <c r="Q26" s="71">
        <v>0</v>
      </c>
      <c r="R26" s="59" t="s">
        <v>409</v>
      </c>
      <c r="S26" s="71"/>
      <c r="T26" s="71">
        <v>0</v>
      </c>
      <c r="U26" s="71">
        <v>7150</v>
      </c>
      <c r="V26" s="71">
        <v>7150</v>
      </c>
      <c r="W26" s="71">
        <v>0</v>
      </c>
      <c r="X26" s="71">
        <v>7150</v>
      </c>
      <c r="Y26" s="5">
        <f t="shared" si="3"/>
        <v>7150</v>
      </c>
      <c r="Z26" s="5">
        <f t="shared" si="0"/>
        <v>0</v>
      </c>
      <c r="AA26" s="5">
        <f t="shared" si="1"/>
        <v>0</v>
      </c>
      <c r="AB26" s="5">
        <f t="shared" si="2"/>
        <v>0</v>
      </c>
      <c r="AC26" s="4"/>
      <c r="AD26" s="4"/>
    </row>
    <row r="27" spans="1:30" ht="15" hidden="1" customHeight="1" x14ac:dyDescent="0.2">
      <c r="A27" s="73" t="s">
        <v>28</v>
      </c>
      <c r="B27" s="73" t="s">
        <v>29</v>
      </c>
      <c r="C27" s="73" t="s">
        <v>30</v>
      </c>
      <c r="D27" s="73" t="s">
        <v>37</v>
      </c>
      <c r="E27" s="73" t="s">
        <v>32</v>
      </c>
      <c r="F27" s="73" t="s">
        <v>33</v>
      </c>
      <c r="G27" s="73" t="s">
        <v>44</v>
      </c>
      <c r="H27" s="74" t="s">
        <v>35</v>
      </c>
      <c r="I27" s="74" t="s">
        <v>45</v>
      </c>
      <c r="J27" s="70" t="s">
        <v>57</v>
      </c>
      <c r="K27" s="71">
        <v>2000</v>
      </c>
      <c r="L27" s="60">
        <v>-2000</v>
      </c>
      <c r="M27" s="71">
        <v>0</v>
      </c>
      <c r="N27" s="72"/>
      <c r="O27" s="71">
        <v>0</v>
      </c>
      <c r="P27" s="71">
        <v>0</v>
      </c>
      <c r="Q27" s="71">
        <v>0</v>
      </c>
      <c r="R27" s="59" t="s">
        <v>409</v>
      </c>
      <c r="S27" s="71"/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5">
        <f t="shared" si="3"/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  <c r="AC27" s="4"/>
      <c r="AD27" s="4"/>
    </row>
    <row r="28" spans="1:30" ht="15" hidden="1" customHeight="1" x14ac:dyDescent="0.2">
      <c r="A28" s="73" t="s">
        <v>28</v>
      </c>
      <c r="B28" s="73" t="s">
        <v>29</v>
      </c>
      <c r="C28" s="73" t="s">
        <v>30</v>
      </c>
      <c r="D28" s="73" t="s">
        <v>37</v>
      </c>
      <c r="E28" s="73" t="s">
        <v>32</v>
      </c>
      <c r="F28" s="73" t="s">
        <v>55</v>
      </c>
      <c r="G28" s="73" t="s">
        <v>44</v>
      </c>
      <c r="H28" s="74" t="s">
        <v>35</v>
      </c>
      <c r="I28" s="74" t="s">
        <v>45</v>
      </c>
      <c r="J28" s="70" t="s">
        <v>414</v>
      </c>
      <c r="K28" s="71">
        <v>200000</v>
      </c>
      <c r="L28" s="60">
        <v>-200000</v>
      </c>
      <c r="M28" s="71">
        <v>0</v>
      </c>
      <c r="N28" s="72"/>
      <c r="O28" s="71">
        <v>0</v>
      </c>
      <c r="P28" s="71">
        <v>0</v>
      </c>
      <c r="Q28" s="71">
        <v>0</v>
      </c>
      <c r="R28" s="59" t="s">
        <v>409</v>
      </c>
      <c r="S28" s="71"/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5">
        <f t="shared" si="3"/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  <c r="AC28" s="4"/>
      <c r="AD28" s="4"/>
    </row>
    <row r="29" spans="1:30" ht="15" hidden="1" customHeight="1" x14ac:dyDescent="0.2">
      <c r="A29" s="73" t="s">
        <v>28</v>
      </c>
      <c r="B29" s="73" t="s">
        <v>29</v>
      </c>
      <c r="C29" s="73" t="s">
        <v>30</v>
      </c>
      <c r="D29" s="73" t="s">
        <v>37</v>
      </c>
      <c r="E29" s="73" t="s">
        <v>32</v>
      </c>
      <c r="F29" s="73" t="s">
        <v>33</v>
      </c>
      <c r="G29" s="73" t="s">
        <v>44</v>
      </c>
      <c r="H29" s="74" t="s">
        <v>45</v>
      </c>
      <c r="I29" s="74" t="s">
        <v>45</v>
      </c>
      <c r="J29" s="70" t="s">
        <v>486</v>
      </c>
      <c r="K29" s="71"/>
      <c r="L29" s="60">
        <v>26875</v>
      </c>
      <c r="M29" s="71">
        <v>26875</v>
      </c>
      <c r="N29" s="72"/>
      <c r="O29" s="71">
        <v>26875</v>
      </c>
      <c r="P29" s="71">
        <v>26875</v>
      </c>
      <c r="Q29" s="71">
        <v>0</v>
      </c>
      <c r="R29" s="59" t="s">
        <v>409</v>
      </c>
      <c r="S29" s="71"/>
      <c r="T29" s="71">
        <v>0</v>
      </c>
      <c r="U29" s="71">
        <v>26875</v>
      </c>
      <c r="V29" s="71">
        <v>26875</v>
      </c>
      <c r="W29" s="71">
        <v>0</v>
      </c>
      <c r="X29" s="71">
        <v>0</v>
      </c>
      <c r="Y29" s="5">
        <f t="shared" si="3"/>
        <v>26875</v>
      </c>
      <c r="Z29" s="5">
        <f t="shared" si="0"/>
        <v>0</v>
      </c>
      <c r="AA29" s="5">
        <f t="shared" si="1"/>
        <v>0</v>
      </c>
      <c r="AB29" s="5">
        <f t="shared" si="2"/>
        <v>0</v>
      </c>
      <c r="AC29" s="4"/>
      <c r="AD29" s="4"/>
    </row>
    <row r="30" spans="1:30" ht="15" hidden="1" customHeight="1" x14ac:dyDescent="0.2">
      <c r="A30" s="73" t="s">
        <v>28</v>
      </c>
      <c r="B30" s="73" t="s">
        <v>29</v>
      </c>
      <c r="C30" s="73" t="s">
        <v>30</v>
      </c>
      <c r="D30" s="73" t="s">
        <v>37</v>
      </c>
      <c r="E30" s="73" t="s">
        <v>32</v>
      </c>
      <c r="F30" s="73" t="s">
        <v>55</v>
      </c>
      <c r="G30" s="73" t="s">
        <v>44</v>
      </c>
      <c r="H30" s="74" t="s">
        <v>35</v>
      </c>
      <c r="I30" s="74" t="s">
        <v>45</v>
      </c>
      <c r="J30" s="70" t="s">
        <v>415</v>
      </c>
      <c r="K30" s="71">
        <v>50000</v>
      </c>
      <c r="L30" s="60">
        <v>-50000</v>
      </c>
      <c r="M30" s="71">
        <v>0</v>
      </c>
      <c r="N30" s="72"/>
      <c r="O30" s="71">
        <v>0</v>
      </c>
      <c r="P30" s="71">
        <v>0</v>
      </c>
      <c r="Q30" s="71">
        <v>0</v>
      </c>
      <c r="R30" s="59" t="s">
        <v>409</v>
      </c>
      <c r="S30" s="71"/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5">
        <f t="shared" si="3"/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  <c r="AC30" s="4"/>
      <c r="AD30" s="4"/>
    </row>
    <row r="31" spans="1:30" ht="15" hidden="1" customHeight="1" x14ac:dyDescent="0.2">
      <c r="A31" s="73" t="s">
        <v>28</v>
      </c>
      <c r="B31" s="73" t="s">
        <v>29</v>
      </c>
      <c r="C31" s="73" t="s">
        <v>30</v>
      </c>
      <c r="D31" s="73" t="s">
        <v>37</v>
      </c>
      <c r="E31" s="73" t="s">
        <v>32</v>
      </c>
      <c r="F31" s="73" t="s">
        <v>55</v>
      </c>
      <c r="G31" s="73" t="s">
        <v>44</v>
      </c>
      <c r="H31" s="74" t="s">
        <v>35</v>
      </c>
      <c r="I31" s="74" t="s">
        <v>45</v>
      </c>
      <c r="J31" s="70" t="s">
        <v>416</v>
      </c>
      <c r="K31" s="71">
        <v>50000</v>
      </c>
      <c r="L31" s="60">
        <v>-50000</v>
      </c>
      <c r="M31" s="71">
        <v>0</v>
      </c>
      <c r="N31" s="72"/>
      <c r="O31" s="71">
        <v>0</v>
      </c>
      <c r="P31" s="71">
        <v>0</v>
      </c>
      <c r="Q31" s="71">
        <v>0</v>
      </c>
      <c r="R31" s="59" t="s">
        <v>409</v>
      </c>
      <c r="S31" s="71"/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5">
        <f t="shared" si="3"/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  <c r="AC31" s="4"/>
      <c r="AD31" s="4"/>
    </row>
    <row r="32" spans="1:30" ht="15" hidden="1" customHeight="1" x14ac:dyDescent="0.2">
      <c r="A32" s="73" t="s">
        <v>28</v>
      </c>
      <c r="B32" s="73" t="s">
        <v>29</v>
      </c>
      <c r="C32" s="73" t="s">
        <v>30</v>
      </c>
      <c r="D32" s="73" t="s">
        <v>37</v>
      </c>
      <c r="E32" s="73" t="s">
        <v>32</v>
      </c>
      <c r="F32" s="73" t="s">
        <v>33</v>
      </c>
      <c r="G32" s="73" t="s">
        <v>44</v>
      </c>
      <c r="H32" s="74" t="s">
        <v>45</v>
      </c>
      <c r="I32" s="74" t="s">
        <v>45</v>
      </c>
      <c r="J32" s="70" t="s">
        <v>545</v>
      </c>
      <c r="K32" s="71">
        <v>0</v>
      </c>
      <c r="L32" s="60">
        <v>0</v>
      </c>
      <c r="M32" s="71">
        <v>0</v>
      </c>
      <c r="N32" s="72"/>
      <c r="O32" s="71">
        <v>0</v>
      </c>
      <c r="P32" s="71">
        <v>0</v>
      </c>
      <c r="Q32" s="71">
        <v>0</v>
      </c>
      <c r="R32" s="59" t="s">
        <v>409</v>
      </c>
      <c r="S32" s="71"/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5">
        <f t="shared" si="3"/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  <c r="AC32" s="4"/>
      <c r="AD32" s="4"/>
    </row>
    <row r="33" spans="1:30" ht="15" hidden="1" customHeight="1" x14ac:dyDescent="0.2">
      <c r="A33" s="73" t="s">
        <v>28</v>
      </c>
      <c r="B33" s="73" t="s">
        <v>29</v>
      </c>
      <c r="C33" s="73" t="s">
        <v>30</v>
      </c>
      <c r="D33" s="73" t="s">
        <v>37</v>
      </c>
      <c r="E33" s="73" t="s">
        <v>32</v>
      </c>
      <c r="F33" s="73" t="s">
        <v>55</v>
      </c>
      <c r="G33" s="73" t="s">
        <v>44</v>
      </c>
      <c r="H33" s="74" t="s">
        <v>35</v>
      </c>
      <c r="I33" s="74" t="s">
        <v>45</v>
      </c>
      <c r="J33" s="70" t="s">
        <v>417</v>
      </c>
      <c r="K33" s="71">
        <v>150000</v>
      </c>
      <c r="L33" s="60">
        <v>-150000</v>
      </c>
      <c r="M33" s="71">
        <v>0</v>
      </c>
      <c r="N33" s="72"/>
      <c r="O33" s="71">
        <v>0</v>
      </c>
      <c r="P33" s="71">
        <v>0</v>
      </c>
      <c r="Q33" s="71">
        <v>0</v>
      </c>
      <c r="R33" s="59" t="s">
        <v>409</v>
      </c>
      <c r="S33" s="71"/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5">
        <f t="shared" si="3"/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  <c r="AC33" s="4"/>
      <c r="AD33" s="4"/>
    </row>
    <row r="34" spans="1:30" ht="15" hidden="1" customHeight="1" x14ac:dyDescent="0.2">
      <c r="A34" s="73" t="s">
        <v>28</v>
      </c>
      <c r="B34" s="73" t="s">
        <v>29</v>
      </c>
      <c r="C34" s="73" t="s">
        <v>30</v>
      </c>
      <c r="D34" s="73" t="s">
        <v>37</v>
      </c>
      <c r="E34" s="73" t="s">
        <v>32</v>
      </c>
      <c r="F34" s="73" t="s">
        <v>33</v>
      </c>
      <c r="G34" s="73" t="s">
        <v>44</v>
      </c>
      <c r="H34" s="69" t="s">
        <v>45</v>
      </c>
      <c r="I34" s="74" t="s">
        <v>45</v>
      </c>
      <c r="J34" s="70" t="s">
        <v>487</v>
      </c>
      <c r="K34" s="71">
        <v>0</v>
      </c>
      <c r="L34" s="60">
        <v>0</v>
      </c>
      <c r="M34" s="71">
        <v>0</v>
      </c>
      <c r="N34" s="72"/>
      <c r="O34" s="71">
        <v>0</v>
      </c>
      <c r="P34" s="71">
        <v>0</v>
      </c>
      <c r="Q34" s="71">
        <v>0</v>
      </c>
      <c r="R34" s="59" t="s">
        <v>409</v>
      </c>
      <c r="S34" s="71"/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5">
        <f t="shared" si="3"/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  <c r="AC34" s="4"/>
      <c r="AD34" s="4"/>
    </row>
    <row r="35" spans="1:30" ht="15" hidden="1" customHeight="1" x14ac:dyDescent="0.2">
      <c r="A35" s="73" t="s">
        <v>28</v>
      </c>
      <c r="B35" s="73" t="s">
        <v>29</v>
      </c>
      <c r="C35" s="73" t="s">
        <v>30</v>
      </c>
      <c r="D35" s="73" t="s">
        <v>37</v>
      </c>
      <c r="E35" s="73" t="s">
        <v>32</v>
      </c>
      <c r="F35" s="73" t="s">
        <v>55</v>
      </c>
      <c r="G35" s="73" t="s">
        <v>44</v>
      </c>
      <c r="H35" s="74" t="s">
        <v>35</v>
      </c>
      <c r="I35" s="74" t="s">
        <v>45</v>
      </c>
      <c r="J35" s="70" t="s">
        <v>418</v>
      </c>
      <c r="K35" s="71">
        <v>100000</v>
      </c>
      <c r="L35" s="60">
        <v>170900.33</v>
      </c>
      <c r="M35" s="71">
        <v>270900.32999999996</v>
      </c>
      <c r="N35" s="72"/>
      <c r="O35" s="71">
        <v>270900.33</v>
      </c>
      <c r="P35" s="71">
        <v>270900.32999999996</v>
      </c>
      <c r="Q35" s="71">
        <v>0</v>
      </c>
      <c r="R35" s="59" t="s">
        <v>409</v>
      </c>
      <c r="S35" s="71"/>
      <c r="T35" s="71">
        <v>0</v>
      </c>
      <c r="U35" s="71">
        <v>270900.33</v>
      </c>
      <c r="V35" s="71">
        <v>270900.33</v>
      </c>
      <c r="W35" s="71">
        <v>0</v>
      </c>
      <c r="X35" s="71">
        <v>217590.48</v>
      </c>
      <c r="Y35" s="5">
        <f t="shared" si="3"/>
        <v>270900.33</v>
      </c>
      <c r="Z35" s="5">
        <f t="shared" si="0"/>
        <v>0</v>
      </c>
      <c r="AA35" s="5">
        <f t="shared" si="1"/>
        <v>0</v>
      </c>
      <c r="AB35" s="5">
        <f t="shared" si="2"/>
        <v>0</v>
      </c>
      <c r="AC35" s="4"/>
      <c r="AD35" s="4"/>
    </row>
    <row r="36" spans="1:30" ht="15" hidden="1" customHeight="1" x14ac:dyDescent="0.2">
      <c r="A36" s="73" t="s">
        <v>28</v>
      </c>
      <c r="B36" s="73" t="s">
        <v>29</v>
      </c>
      <c r="C36" s="73" t="s">
        <v>30</v>
      </c>
      <c r="D36" s="73" t="s">
        <v>37</v>
      </c>
      <c r="E36" s="73" t="s">
        <v>32</v>
      </c>
      <c r="F36" s="68" t="s">
        <v>33</v>
      </c>
      <c r="G36" s="73" t="s">
        <v>44</v>
      </c>
      <c r="H36" s="74" t="s">
        <v>35</v>
      </c>
      <c r="I36" s="74" t="s">
        <v>45</v>
      </c>
      <c r="J36" s="70" t="s">
        <v>419</v>
      </c>
      <c r="K36" s="71"/>
      <c r="L36" s="60">
        <v>41169</v>
      </c>
      <c r="M36" s="71">
        <v>41169</v>
      </c>
      <c r="N36" s="72"/>
      <c r="O36" s="71">
        <v>41169</v>
      </c>
      <c r="P36" s="71">
        <v>41169</v>
      </c>
      <c r="Q36" s="71">
        <v>0</v>
      </c>
      <c r="R36" s="59" t="s">
        <v>409</v>
      </c>
      <c r="S36" s="71"/>
      <c r="T36" s="71">
        <v>0</v>
      </c>
      <c r="U36" s="71">
        <v>41169</v>
      </c>
      <c r="V36" s="71">
        <v>41169</v>
      </c>
      <c r="W36" s="71">
        <v>0</v>
      </c>
      <c r="X36" s="71">
        <v>32264</v>
      </c>
      <c r="Y36" s="5">
        <f t="shared" si="3"/>
        <v>41169</v>
      </c>
      <c r="Z36" s="5">
        <f t="shared" si="0"/>
        <v>0</v>
      </c>
      <c r="AA36" s="5">
        <f t="shared" si="1"/>
        <v>0</v>
      </c>
      <c r="AB36" s="5">
        <f t="shared" si="2"/>
        <v>0</v>
      </c>
      <c r="AC36" s="4"/>
      <c r="AD36" s="4"/>
    </row>
    <row r="37" spans="1:30" ht="15" hidden="1" customHeight="1" x14ac:dyDescent="0.2">
      <c r="A37" s="73" t="s">
        <v>28</v>
      </c>
      <c r="B37" s="73" t="s">
        <v>29</v>
      </c>
      <c r="C37" s="73" t="s">
        <v>30</v>
      </c>
      <c r="D37" s="73" t="s">
        <v>31</v>
      </c>
      <c r="E37" s="73" t="s">
        <v>32</v>
      </c>
      <c r="F37" s="73" t="s">
        <v>55</v>
      </c>
      <c r="G37" s="73" t="s">
        <v>44</v>
      </c>
      <c r="H37" s="74" t="s">
        <v>35</v>
      </c>
      <c r="I37" s="74" t="s">
        <v>45</v>
      </c>
      <c r="J37" s="70" t="s">
        <v>380</v>
      </c>
      <c r="K37" s="71">
        <v>1</v>
      </c>
      <c r="L37" s="60">
        <v>-1</v>
      </c>
      <c r="M37" s="71">
        <v>0</v>
      </c>
      <c r="N37" s="72"/>
      <c r="O37" s="71">
        <v>0</v>
      </c>
      <c r="P37" s="71">
        <v>0</v>
      </c>
      <c r="Q37" s="71">
        <v>0</v>
      </c>
      <c r="R37" s="59" t="s">
        <v>409</v>
      </c>
      <c r="S37" s="71"/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5">
        <f t="shared" si="3"/>
        <v>0</v>
      </c>
      <c r="Z37" s="5">
        <f t="shared" si="0"/>
        <v>0</v>
      </c>
      <c r="AA37" s="5">
        <f t="shared" si="1"/>
        <v>0</v>
      </c>
      <c r="AB37" s="5">
        <f t="shared" si="2"/>
        <v>0</v>
      </c>
      <c r="AC37" s="4"/>
      <c r="AD37" s="4"/>
    </row>
    <row r="38" spans="1:30" ht="15" hidden="1" customHeight="1" x14ac:dyDescent="0.2">
      <c r="A38" s="68" t="s">
        <v>28</v>
      </c>
      <c r="B38" s="68" t="s">
        <v>29</v>
      </c>
      <c r="C38" s="68" t="s">
        <v>30</v>
      </c>
      <c r="D38" s="68" t="s">
        <v>31</v>
      </c>
      <c r="E38" s="68" t="s">
        <v>32</v>
      </c>
      <c r="F38" s="68" t="s">
        <v>33</v>
      </c>
      <c r="G38" s="68" t="s">
        <v>39</v>
      </c>
      <c r="H38" s="69" t="s">
        <v>35</v>
      </c>
      <c r="I38" s="69" t="s">
        <v>35</v>
      </c>
      <c r="J38" s="70" t="s">
        <v>48</v>
      </c>
      <c r="K38" s="71">
        <v>214002</v>
      </c>
      <c r="L38" s="58">
        <v>42876.71</v>
      </c>
      <c r="M38" s="71">
        <v>256878.71</v>
      </c>
      <c r="N38" s="72"/>
      <c r="O38" s="71">
        <v>256878.71</v>
      </c>
      <c r="P38" s="71">
        <v>256878.71</v>
      </c>
      <c r="Q38" s="71">
        <v>0</v>
      </c>
      <c r="R38" s="59" t="s">
        <v>409</v>
      </c>
      <c r="S38" s="71">
        <v>256878.71</v>
      </c>
      <c r="T38" s="71">
        <v>0</v>
      </c>
      <c r="U38" s="71">
        <v>0</v>
      </c>
      <c r="V38" s="71">
        <v>256878.71</v>
      </c>
      <c r="W38" s="71">
        <v>0</v>
      </c>
      <c r="X38" s="71">
        <v>229834.39999999997</v>
      </c>
      <c r="Y38" s="5">
        <f t="shared" si="3"/>
        <v>256878.71</v>
      </c>
      <c r="Z38" s="5">
        <f t="shared" si="0"/>
        <v>0</v>
      </c>
      <c r="AA38" s="5">
        <f t="shared" si="1"/>
        <v>0</v>
      </c>
      <c r="AB38" s="5">
        <f t="shared" si="2"/>
        <v>0</v>
      </c>
      <c r="AC38" s="4"/>
      <c r="AD38" s="4"/>
    </row>
    <row r="39" spans="1:30" ht="15" hidden="1" customHeight="1" x14ac:dyDescent="0.2">
      <c r="A39" s="68" t="s">
        <v>28</v>
      </c>
      <c r="B39" s="68" t="s">
        <v>29</v>
      </c>
      <c r="C39" s="68" t="s">
        <v>30</v>
      </c>
      <c r="D39" s="68" t="s">
        <v>37</v>
      </c>
      <c r="E39" s="68" t="s">
        <v>32</v>
      </c>
      <c r="F39" s="68" t="s">
        <v>33</v>
      </c>
      <c r="G39" s="68" t="s">
        <v>34</v>
      </c>
      <c r="H39" s="69" t="s">
        <v>35</v>
      </c>
      <c r="I39" s="69" t="s">
        <v>35</v>
      </c>
      <c r="J39" s="70" t="s">
        <v>49</v>
      </c>
      <c r="K39" s="71">
        <v>207370</v>
      </c>
      <c r="L39" s="58">
        <v>-19180.119999999995</v>
      </c>
      <c r="M39" s="71">
        <v>188189.88</v>
      </c>
      <c r="N39" s="72"/>
      <c r="O39" s="71">
        <v>188189.88000000003</v>
      </c>
      <c r="P39" s="71">
        <v>188189.88000000003</v>
      </c>
      <c r="Q39" s="71">
        <v>0</v>
      </c>
      <c r="R39" s="59" t="s">
        <v>409</v>
      </c>
      <c r="S39" s="71">
        <v>188189.88</v>
      </c>
      <c r="T39" s="71">
        <v>0</v>
      </c>
      <c r="U39" s="71">
        <v>0</v>
      </c>
      <c r="V39" s="71">
        <v>188189.88</v>
      </c>
      <c r="W39" s="71">
        <v>0</v>
      </c>
      <c r="X39" s="71">
        <v>171056.36000000002</v>
      </c>
      <c r="Y39" s="5">
        <f t="shared" si="3"/>
        <v>188189.88</v>
      </c>
      <c r="Z39" s="5">
        <f t="shared" si="0"/>
        <v>0</v>
      </c>
      <c r="AA39" s="5">
        <f t="shared" si="1"/>
        <v>0</v>
      </c>
      <c r="AB39" s="5">
        <f t="shared" si="2"/>
        <v>0</v>
      </c>
      <c r="AC39" s="4"/>
      <c r="AD39" s="4"/>
    </row>
    <row r="40" spans="1:30" ht="15" hidden="1" customHeight="1" x14ac:dyDescent="0.2">
      <c r="A40" s="68" t="s">
        <v>28</v>
      </c>
      <c r="B40" s="68" t="s">
        <v>29</v>
      </c>
      <c r="C40" s="68" t="s">
        <v>30</v>
      </c>
      <c r="D40" s="68" t="s">
        <v>37</v>
      </c>
      <c r="E40" s="68" t="s">
        <v>32</v>
      </c>
      <c r="F40" s="68" t="s">
        <v>33</v>
      </c>
      <c r="G40" s="68" t="s">
        <v>34</v>
      </c>
      <c r="H40" s="69" t="s">
        <v>35</v>
      </c>
      <c r="I40" s="69" t="s">
        <v>35</v>
      </c>
      <c r="J40" s="70" t="s">
        <v>50</v>
      </c>
      <c r="K40" s="71">
        <v>815464</v>
      </c>
      <c r="L40" s="58">
        <v>-74994.720000000001</v>
      </c>
      <c r="M40" s="71">
        <v>740469.28</v>
      </c>
      <c r="N40" s="72"/>
      <c r="O40" s="71">
        <v>740469.27999999991</v>
      </c>
      <c r="P40" s="71">
        <v>740469.27999999991</v>
      </c>
      <c r="Q40" s="71">
        <v>0</v>
      </c>
      <c r="R40" s="59" t="s">
        <v>409</v>
      </c>
      <c r="S40" s="71">
        <v>740469.28</v>
      </c>
      <c r="T40" s="71">
        <v>0</v>
      </c>
      <c r="U40" s="71">
        <v>0</v>
      </c>
      <c r="V40" s="71">
        <v>740469.28</v>
      </c>
      <c r="W40" s="71">
        <v>0</v>
      </c>
      <c r="X40" s="71">
        <v>682593.16999999993</v>
      </c>
      <c r="Y40" s="5">
        <f t="shared" si="3"/>
        <v>740469.28</v>
      </c>
      <c r="Z40" s="5">
        <f t="shared" si="0"/>
        <v>0</v>
      </c>
      <c r="AA40" s="5">
        <f t="shared" si="1"/>
        <v>0</v>
      </c>
      <c r="AB40" s="5">
        <f t="shared" si="2"/>
        <v>0</v>
      </c>
      <c r="AC40" s="4"/>
      <c r="AD40" s="4"/>
    </row>
    <row r="41" spans="1:30" ht="15" hidden="1" customHeight="1" x14ac:dyDescent="0.2">
      <c r="A41" s="73" t="s">
        <v>28</v>
      </c>
      <c r="B41" s="73" t="s">
        <v>29</v>
      </c>
      <c r="C41" s="73" t="s">
        <v>30</v>
      </c>
      <c r="D41" s="73" t="s">
        <v>37</v>
      </c>
      <c r="E41" s="73" t="s">
        <v>32</v>
      </c>
      <c r="F41" s="73" t="s">
        <v>33</v>
      </c>
      <c r="G41" s="73" t="s">
        <v>44</v>
      </c>
      <c r="H41" s="74" t="s">
        <v>45</v>
      </c>
      <c r="I41" s="74" t="s">
        <v>45</v>
      </c>
      <c r="J41" s="70" t="s">
        <v>488</v>
      </c>
      <c r="K41" s="71"/>
      <c r="L41" s="60">
        <v>708.94</v>
      </c>
      <c r="M41" s="71">
        <v>708.94</v>
      </c>
      <c r="N41" s="72"/>
      <c r="O41" s="71">
        <v>708.94</v>
      </c>
      <c r="P41" s="71">
        <v>708.94</v>
      </c>
      <c r="Q41" s="71">
        <v>0</v>
      </c>
      <c r="R41" s="59" t="s">
        <v>409</v>
      </c>
      <c r="S41" s="71"/>
      <c r="T41" s="71">
        <v>0</v>
      </c>
      <c r="U41" s="71">
        <v>708.94</v>
      </c>
      <c r="V41" s="71">
        <v>708.94</v>
      </c>
      <c r="W41" s="71">
        <v>0</v>
      </c>
      <c r="X41" s="71">
        <v>708.94</v>
      </c>
      <c r="Y41" s="5">
        <f t="shared" si="3"/>
        <v>708.94</v>
      </c>
      <c r="Z41" s="5">
        <f t="shared" si="0"/>
        <v>0</v>
      </c>
      <c r="AA41" s="5">
        <f t="shared" si="1"/>
        <v>0</v>
      </c>
      <c r="AB41" s="5">
        <f t="shared" si="2"/>
        <v>0</v>
      </c>
      <c r="AC41" s="4"/>
      <c r="AD41" s="4"/>
    </row>
    <row r="42" spans="1:30" ht="15" hidden="1" customHeight="1" x14ac:dyDescent="0.2">
      <c r="A42" s="68" t="s">
        <v>28</v>
      </c>
      <c r="B42" s="68" t="s">
        <v>29</v>
      </c>
      <c r="C42" s="68" t="s">
        <v>30</v>
      </c>
      <c r="D42" s="68" t="s">
        <v>37</v>
      </c>
      <c r="E42" s="68" t="s">
        <v>32</v>
      </c>
      <c r="F42" s="68" t="s">
        <v>33</v>
      </c>
      <c r="G42" s="68" t="s">
        <v>34</v>
      </c>
      <c r="H42" s="69" t="s">
        <v>35</v>
      </c>
      <c r="I42" s="69" t="s">
        <v>35</v>
      </c>
      <c r="J42" s="70" t="s">
        <v>51</v>
      </c>
      <c r="K42" s="71">
        <v>14577</v>
      </c>
      <c r="L42" s="58">
        <v>-768.67</v>
      </c>
      <c r="M42" s="71">
        <v>13808.33</v>
      </c>
      <c r="N42" s="72"/>
      <c r="O42" s="71">
        <v>13808.33</v>
      </c>
      <c r="P42" s="71">
        <v>13808.33</v>
      </c>
      <c r="Q42" s="71">
        <v>0</v>
      </c>
      <c r="R42" s="59" t="s">
        <v>409</v>
      </c>
      <c r="S42" s="71">
        <v>13808.33</v>
      </c>
      <c r="T42" s="71">
        <v>0</v>
      </c>
      <c r="U42" s="71">
        <v>0</v>
      </c>
      <c r="V42" s="71">
        <v>13808.33</v>
      </c>
      <c r="W42" s="71">
        <v>0</v>
      </c>
      <c r="X42" s="71">
        <v>11988.899999999998</v>
      </c>
      <c r="Y42" s="5">
        <f t="shared" si="3"/>
        <v>13808.33</v>
      </c>
      <c r="Z42" s="5">
        <f t="shared" si="0"/>
        <v>0</v>
      </c>
      <c r="AA42" s="5">
        <f t="shared" si="1"/>
        <v>0</v>
      </c>
      <c r="AB42" s="5">
        <f t="shared" si="2"/>
        <v>0</v>
      </c>
      <c r="AC42" s="4"/>
      <c r="AD42" s="4"/>
    </row>
    <row r="43" spans="1:30" ht="15" hidden="1" customHeight="1" x14ac:dyDescent="0.2">
      <c r="A43" s="68" t="s">
        <v>28</v>
      </c>
      <c r="B43" s="68" t="s">
        <v>29</v>
      </c>
      <c r="C43" s="68" t="s">
        <v>30</v>
      </c>
      <c r="D43" s="68" t="s">
        <v>37</v>
      </c>
      <c r="E43" s="68" t="s">
        <v>32</v>
      </c>
      <c r="F43" s="68" t="s">
        <v>33</v>
      </c>
      <c r="G43" s="68" t="s">
        <v>34</v>
      </c>
      <c r="H43" s="69" t="s">
        <v>35</v>
      </c>
      <c r="I43" s="69" t="s">
        <v>35</v>
      </c>
      <c r="J43" s="75" t="s">
        <v>52</v>
      </c>
      <c r="K43" s="71">
        <v>580809</v>
      </c>
      <c r="L43" s="58">
        <v>-580809</v>
      </c>
      <c r="M43" s="71">
        <v>0</v>
      </c>
      <c r="N43" s="72"/>
      <c r="O43" s="71">
        <v>0</v>
      </c>
      <c r="P43" s="76">
        <v>0</v>
      </c>
      <c r="Q43" s="71">
        <v>0</v>
      </c>
      <c r="R43" s="59" t="s">
        <v>409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5">
        <f t="shared" si="3"/>
        <v>0</v>
      </c>
      <c r="Z43" s="5">
        <f t="shared" si="0"/>
        <v>0</v>
      </c>
      <c r="AA43" s="5">
        <f t="shared" si="1"/>
        <v>0</v>
      </c>
      <c r="AB43" s="5">
        <f t="shared" si="2"/>
        <v>0</v>
      </c>
      <c r="AC43" s="4"/>
      <c r="AD43" s="4"/>
    </row>
    <row r="44" spans="1:30" ht="15" hidden="1" customHeight="1" x14ac:dyDescent="0.2">
      <c r="A44" s="68" t="s">
        <v>28</v>
      </c>
      <c r="B44" s="68" t="s">
        <v>29</v>
      </c>
      <c r="C44" s="68" t="s">
        <v>30</v>
      </c>
      <c r="D44" s="68" t="s">
        <v>37</v>
      </c>
      <c r="E44" s="68" t="s">
        <v>32</v>
      </c>
      <c r="F44" s="68" t="s">
        <v>33</v>
      </c>
      <c r="G44" s="68" t="s">
        <v>44</v>
      </c>
      <c r="H44" s="69" t="s">
        <v>45</v>
      </c>
      <c r="I44" s="69" t="s">
        <v>45</v>
      </c>
      <c r="J44" s="70" t="s">
        <v>489</v>
      </c>
      <c r="K44" s="71">
        <v>0</v>
      </c>
      <c r="L44" s="58">
        <v>35152.67</v>
      </c>
      <c r="M44" s="71">
        <v>35152.67</v>
      </c>
      <c r="N44" s="72"/>
      <c r="O44" s="71">
        <v>35152.67</v>
      </c>
      <c r="P44" s="71">
        <v>35152.67</v>
      </c>
      <c r="Q44" s="71">
        <v>0</v>
      </c>
      <c r="R44" s="59" t="s">
        <v>409</v>
      </c>
      <c r="S44" s="71"/>
      <c r="T44" s="71">
        <v>0</v>
      </c>
      <c r="U44" s="71">
        <v>35152.67</v>
      </c>
      <c r="V44" s="71">
        <v>35152.67</v>
      </c>
      <c r="W44" s="71">
        <v>0</v>
      </c>
      <c r="X44" s="71">
        <v>0</v>
      </c>
      <c r="Y44" s="5">
        <f t="shared" si="3"/>
        <v>35152.67</v>
      </c>
      <c r="Z44" s="5">
        <f t="shared" si="0"/>
        <v>0</v>
      </c>
      <c r="AA44" s="5">
        <f t="shared" si="1"/>
        <v>0</v>
      </c>
      <c r="AB44" s="5">
        <f t="shared" si="2"/>
        <v>0</v>
      </c>
      <c r="AC44" s="4"/>
      <c r="AD44" s="4"/>
    </row>
    <row r="45" spans="1:30" ht="15" hidden="1" customHeight="1" x14ac:dyDescent="0.2">
      <c r="A45" s="68" t="s">
        <v>490</v>
      </c>
      <c r="B45" s="68" t="s">
        <v>491</v>
      </c>
      <c r="C45" s="68" t="s">
        <v>30</v>
      </c>
      <c r="D45" s="68" t="s">
        <v>37</v>
      </c>
      <c r="E45" s="68" t="s">
        <v>32</v>
      </c>
      <c r="F45" s="73" t="s">
        <v>55</v>
      </c>
      <c r="G45" s="68" t="s">
        <v>44</v>
      </c>
      <c r="H45" s="69" t="s">
        <v>45</v>
      </c>
      <c r="I45" s="69" t="s">
        <v>45</v>
      </c>
      <c r="J45" s="70" t="s">
        <v>492</v>
      </c>
      <c r="K45" s="71">
        <v>0</v>
      </c>
      <c r="L45" s="60">
        <v>2510.09</v>
      </c>
      <c r="M45" s="71">
        <v>2510.09</v>
      </c>
      <c r="N45" s="72"/>
      <c r="O45" s="71">
        <v>2510.09</v>
      </c>
      <c r="P45" s="71">
        <v>2510.09</v>
      </c>
      <c r="Q45" s="71">
        <v>0</v>
      </c>
      <c r="R45" s="59" t="s">
        <v>409</v>
      </c>
      <c r="S45" s="71"/>
      <c r="T45" s="71">
        <v>0</v>
      </c>
      <c r="U45" s="71">
        <v>2510.09</v>
      </c>
      <c r="V45" s="71">
        <v>2510.09</v>
      </c>
      <c r="W45" s="71">
        <v>0</v>
      </c>
      <c r="X45" s="71">
        <v>0</v>
      </c>
      <c r="Y45" s="5">
        <f t="shared" si="3"/>
        <v>2510.09</v>
      </c>
      <c r="Z45" s="5">
        <f t="shared" si="0"/>
        <v>0</v>
      </c>
      <c r="AA45" s="5">
        <f t="shared" si="1"/>
        <v>0</v>
      </c>
      <c r="AB45" s="5">
        <f t="shared" si="2"/>
        <v>0</v>
      </c>
      <c r="AC45" s="4"/>
      <c r="AD45" s="4"/>
    </row>
    <row r="46" spans="1:30" ht="15" hidden="1" customHeight="1" x14ac:dyDescent="0.2">
      <c r="A46" s="68" t="s">
        <v>546</v>
      </c>
      <c r="B46" s="68" t="s">
        <v>546</v>
      </c>
      <c r="C46" s="68" t="s">
        <v>30</v>
      </c>
      <c r="D46" s="68" t="s">
        <v>37</v>
      </c>
      <c r="E46" s="68" t="s">
        <v>32</v>
      </c>
      <c r="F46" s="73" t="s">
        <v>55</v>
      </c>
      <c r="G46" s="68" t="s">
        <v>44</v>
      </c>
      <c r="H46" s="69" t="s">
        <v>45</v>
      </c>
      <c r="I46" s="69" t="s">
        <v>45</v>
      </c>
      <c r="J46" s="70" t="s">
        <v>547</v>
      </c>
      <c r="K46" s="71">
        <v>0</v>
      </c>
      <c r="L46" s="60">
        <v>1812.92</v>
      </c>
      <c r="M46" s="71">
        <v>1812.92</v>
      </c>
      <c r="N46" s="72"/>
      <c r="O46" s="71">
        <v>1812.92</v>
      </c>
      <c r="P46" s="71">
        <v>1812.92</v>
      </c>
      <c r="Q46" s="71">
        <v>0</v>
      </c>
      <c r="R46" s="59" t="s">
        <v>409</v>
      </c>
      <c r="S46" s="71"/>
      <c r="T46" s="71">
        <v>0</v>
      </c>
      <c r="U46" s="71">
        <v>1812.92</v>
      </c>
      <c r="V46" s="71">
        <v>1812.92</v>
      </c>
      <c r="W46" s="71">
        <v>0</v>
      </c>
      <c r="X46" s="71">
        <v>0</v>
      </c>
      <c r="Y46" s="5">
        <f t="shared" si="3"/>
        <v>1812.92</v>
      </c>
      <c r="Z46" s="5">
        <f t="shared" si="0"/>
        <v>0</v>
      </c>
      <c r="AA46" s="5">
        <f t="shared" si="1"/>
        <v>0</v>
      </c>
      <c r="AB46" s="5">
        <f t="shared" si="2"/>
        <v>0</v>
      </c>
      <c r="AC46" s="4"/>
      <c r="AD46" s="4"/>
    </row>
    <row r="47" spans="1:30" ht="15" hidden="1" customHeight="1" x14ac:dyDescent="0.2">
      <c r="A47" s="68" t="s">
        <v>58</v>
      </c>
      <c r="B47" s="68" t="s">
        <v>63</v>
      </c>
      <c r="C47" s="68" t="s">
        <v>30</v>
      </c>
      <c r="D47" s="68" t="s">
        <v>64</v>
      </c>
      <c r="E47" s="68" t="s">
        <v>32</v>
      </c>
      <c r="F47" s="68" t="s">
        <v>33</v>
      </c>
      <c r="G47" s="68" t="s">
        <v>44</v>
      </c>
      <c r="H47" s="69" t="s">
        <v>35</v>
      </c>
      <c r="I47" s="69" t="s">
        <v>45</v>
      </c>
      <c r="J47" s="70" t="s">
        <v>65</v>
      </c>
      <c r="K47" s="71">
        <v>100000</v>
      </c>
      <c r="L47" s="58">
        <v>-38197</v>
      </c>
      <c r="M47" s="71">
        <v>61803</v>
      </c>
      <c r="N47" s="72"/>
      <c r="O47" s="71">
        <v>61803</v>
      </c>
      <c r="P47" s="71">
        <v>61803</v>
      </c>
      <c r="Q47" s="71">
        <v>0</v>
      </c>
      <c r="R47" s="59" t="s">
        <v>409</v>
      </c>
      <c r="S47" s="71"/>
      <c r="T47" s="71">
        <v>0</v>
      </c>
      <c r="U47" s="71">
        <v>61803</v>
      </c>
      <c r="V47" s="71">
        <v>61803</v>
      </c>
      <c r="W47" s="71">
        <v>0</v>
      </c>
      <c r="X47" s="71">
        <v>31325</v>
      </c>
      <c r="Y47" s="5">
        <f t="shared" si="3"/>
        <v>61803</v>
      </c>
      <c r="Z47" s="5">
        <f t="shared" si="0"/>
        <v>0</v>
      </c>
      <c r="AA47" s="5">
        <f t="shared" si="1"/>
        <v>0</v>
      </c>
      <c r="AB47" s="5">
        <f t="shared" si="2"/>
        <v>0</v>
      </c>
      <c r="AC47" s="4"/>
      <c r="AD47" s="4"/>
    </row>
    <row r="48" spans="1:30" ht="15" hidden="1" customHeight="1" x14ac:dyDescent="0.2">
      <c r="A48" s="68" t="s">
        <v>58</v>
      </c>
      <c r="B48" s="68" t="s">
        <v>59</v>
      </c>
      <c r="C48" s="68" t="s">
        <v>30</v>
      </c>
      <c r="D48" s="68" t="s">
        <v>37</v>
      </c>
      <c r="E48" s="68" t="s">
        <v>32</v>
      </c>
      <c r="F48" s="68" t="s">
        <v>33</v>
      </c>
      <c r="G48" s="68" t="s">
        <v>39</v>
      </c>
      <c r="H48" s="69" t="s">
        <v>35</v>
      </c>
      <c r="I48" s="69" t="s">
        <v>35</v>
      </c>
      <c r="J48" s="70" t="s">
        <v>60</v>
      </c>
      <c r="K48" s="71">
        <v>1069200</v>
      </c>
      <c r="L48" s="58">
        <v>-615695</v>
      </c>
      <c r="M48" s="71">
        <v>453505</v>
      </c>
      <c r="N48" s="72"/>
      <c r="O48" s="71">
        <v>453505</v>
      </c>
      <c r="P48" s="71">
        <v>453505</v>
      </c>
      <c r="Q48" s="71">
        <v>0</v>
      </c>
      <c r="R48" s="59" t="s">
        <v>409</v>
      </c>
      <c r="S48" s="71">
        <v>453505</v>
      </c>
      <c r="T48" s="71">
        <v>0</v>
      </c>
      <c r="U48" s="71">
        <v>0</v>
      </c>
      <c r="V48" s="71">
        <v>453505</v>
      </c>
      <c r="W48" s="71">
        <v>0</v>
      </c>
      <c r="X48" s="71">
        <v>415725</v>
      </c>
      <c r="Y48" s="5">
        <f t="shared" si="3"/>
        <v>453505</v>
      </c>
      <c r="Z48" s="5">
        <f t="shared" si="0"/>
        <v>0</v>
      </c>
      <c r="AA48" s="5">
        <f t="shared" si="1"/>
        <v>0</v>
      </c>
      <c r="AB48" s="5">
        <f t="shared" si="2"/>
        <v>0</v>
      </c>
      <c r="AC48" s="4"/>
      <c r="AD48" s="4"/>
    </row>
    <row r="49" spans="1:30" ht="15" hidden="1" customHeight="1" x14ac:dyDescent="0.2">
      <c r="A49" s="68" t="s">
        <v>58</v>
      </c>
      <c r="B49" s="68" t="s">
        <v>59</v>
      </c>
      <c r="C49" s="68" t="s">
        <v>30</v>
      </c>
      <c r="D49" s="68" t="s">
        <v>37</v>
      </c>
      <c r="E49" s="68" t="s">
        <v>32</v>
      </c>
      <c r="F49" s="68" t="s">
        <v>33</v>
      </c>
      <c r="G49" s="68" t="s">
        <v>39</v>
      </c>
      <c r="H49" s="69" t="s">
        <v>35</v>
      </c>
      <c r="I49" s="69" t="s">
        <v>35</v>
      </c>
      <c r="J49" s="70" t="s">
        <v>61</v>
      </c>
      <c r="K49" s="71">
        <v>270184</v>
      </c>
      <c r="L49" s="58">
        <v>-146839.75000000003</v>
      </c>
      <c r="M49" s="71">
        <v>123344.24999999997</v>
      </c>
      <c r="N49" s="72"/>
      <c r="O49" s="71">
        <v>123344.25000000001</v>
      </c>
      <c r="P49" s="71">
        <v>123344.25000000001</v>
      </c>
      <c r="Q49" s="71">
        <v>0</v>
      </c>
      <c r="R49" s="59" t="s">
        <v>409</v>
      </c>
      <c r="S49" s="71">
        <v>123344.24999999999</v>
      </c>
      <c r="T49" s="71">
        <v>0</v>
      </c>
      <c r="U49" s="71">
        <v>0</v>
      </c>
      <c r="V49" s="71">
        <v>123344.24999999999</v>
      </c>
      <c r="W49" s="71">
        <v>0</v>
      </c>
      <c r="X49" s="71">
        <v>110848.44</v>
      </c>
      <c r="Y49" s="5">
        <f t="shared" si="3"/>
        <v>123344.24999999999</v>
      </c>
      <c r="Z49" s="5">
        <f t="shared" si="0"/>
        <v>0</v>
      </c>
      <c r="AA49" s="5">
        <f t="shared" si="1"/>
        <v>0</v>
      </c>
      <c r="AB49" s="5">
        <f t="shared" si="2"/>
        <v>0</v>
      </c>
      <c r="AC49" s="4"/>
      <c r="AD49" s="4"/>
    </row>
    <row r="50" spans="1:30" ht="15" hidden="1" customHeight="1" x14ac:dyDescent="0.2">
      <c r="A50" s="68" t="s">
        <v>58</v>
      </c>
      <c r="B50" s="68" t="s">
        <v>59</v>
      </c>
      <c r="C50" s="68" t="s">
        <v>30</v>
      </c>
      <c r="D50" s="68" t="s">
        <v>37</v>
      </c>
      <c r="E50" s="68" t="s">
        <v>32</v>
      </c>
      <c r="F50" s="68" t="s">
        <v>33</v>
      </c>
      <c r="G50" s="68" t="s">
        <v>39</v>
      </c>
      <c r="H50" s="69" t="s">
        <v>35</v>
      </c>
      <c r="I50" s="69" t="s">
        <v>35</v>
      </c>
      <c r="J50" s="70" t="s">
        <v>62</v>
      </c>
      <c r="K50" s="71">
        <v>5400000</v>
      </c>
      <c r="L50" s="58">
        <v>-2572220.8299999996</v>
      </c>
      <c r="M50" s="71">
        <v>2827779.1700000004</v>
      </c>
      <c r="N50" s="72"/>
      <c r="O50" s="71">
        <v>2827779.17</v>
      </c>
      <c r="P50" s="71">
        <v>2827779.17</v>
      </c>
      <c r="Q50" s="71">
        <v>0</v>
      </c>
      <c r="R50" s="59" t="s">
        <v>409</v>
      </c>
      <c r="S50" s="71">
        <v>2827779.17</v>
      </c>
      <c r="T50" s="71">
        <v>0</v>
      </c>
      <c r="U50" s="71">
        <v>0</v>
      </c>
      <c r="V50" s="71">
        <v>2827779.17</v>
      </c>
      <c r="W50" s="71">
        <v>4.6566128730773926E-10</v>
      </c>
      <c r="X50" s="71">
        <v>2458279.17</v>
      </c>
      <c r="Y50" s="5">
        <f t="shared" si="3"/>
        <v>2827779.17</v>
      </c>
      <c r="Z50" s="5">
        <f t="shared" si="0"/>
        <v>0</v>
      </c>
      <c r="AA50" s="5">
        <f t="shared" si="1"/>
        <v>0</v>
      </c>
      <c r="AB50" s="5">
        <f t="shared" si="2"/>
        <v>0</v>
      </c>
      <c r="AC50" s="4"/>
      <c r="AD50" s="4"/>
    </row>
    <row r="51" spans="1:30" ht="15" hidden="1" customHeight="1" x14ac:dyDescent="0.2">
      <c r="A51" s="68" t="s">
        <v>58</v>
      </c>
      <c r="B51" s="68" t="s">
        <v>59</v>
      </c>
      <c r="C51" s="68" t="s">
        <v>66</v>
      </c>
      <c r="D51" s="68" t="s">
        <v>67</v>
      </c>
      <c r="E51" s="68" t="s">
        <v>68</v>
      </c>
      <c r="F51" s="68" t="s">
        <v>33</v>
      </c>
      <c r="G51" s="68" t="s">
        <v>34</v>
      </c>
      <c r="H51" s="69" t="s">
        <v>35</v>
      </c>
      <c r="I51" s="69" t="s">
        <v>35</v>
      </c>
      <c r="J51" s="70" t="s">
        <v>69</v>
      </c>
      <c r="K51" s="71">
        <v>582184</v>
      </c>
      <c r="L51" s="58">
        <v>333547.51</v>
      </c>
      <c r="M51" s="71">
        <v>915731.51</v>
      </c>
      <c r="N51" s="72"/>
      <c r="O51" s="71">
        <v>0</v>
      </c>
      <c r="P51" s="77">
        <v>0</v>
      </c>
      <c r="Q51" s="77">
        <v>915731.51</v>
      </c>
      <c r="R51" s="59" t="s">
        <v>409</v>
      </c>
      <c r="S51" s="77">
        <v>0</v>
      </c>
      <c r="T51" s="71">
        <v>0</v>
      </c>
      <c r="U51" s="71"/>
      <c r="V51" s="71">
        <v>0</v>
      </c>
      <c r="W51" s="71">
        <v>915731.51</v>
      </c>
      <c r="X51" s="71">
        <v>729821.12000000011</v>
      </c>
      <c r="Y51" s="5">
        <f t="shared" si="3"/>
        <v>0</v>
      </c>
      <c r="Z51" s="5">
        <f t="shared" si="0"/>
        <v>915731.51</v>
      </c>
      <c r="AA51" s="5">
        <f t="shared" si="1"/>
        <v>915731.51</v>
      </c>
      <c r="AB51" s="5">
        <f t="shared" si="2"/>
        <v>0</v>
      </c>
      <c r="AC51" s="4"/>
      <c r="AD51" s="4"/>
    </row>
    <row r="52" spans="1:30" ht="15" hidden="1" customHeight="1" x14ac:dyDescent="0.2">
      <c r="A52" s="68" t="s">
        <v>58</v>
      </c>
      <c r="B52" s="68" t="s">
        <v>59</v>
      </c>
      <c r="C52" s="68" t="s">
        <v>66</v>
      </c>
      <c r="D52" s="68" t="s">
        <v>67</v>
      </c>
      <c r="E52" s="68" t="s">
        <v>68</v>
      </c>
      <c r="F52" s="68" t="s">
        <v>33</v>
      </c>
      <c r="G52" s="68" t="s">
        <v>34</v>
      </c>
      <c r="H52" s="69" t="s">
        <v>35</v>
      </c>
      <c r="I52" s="69" t="s">
        <v>35</v>
      </c>
      <c r="J52" s="70" t="s">
        <v>70</v>
      </c>
      <c r="K52" s="71">
        <v>942245</v>
      </c>
      <c r="L52" s="58">
        <v>1019518.15</v>
      </c>
      <c r="M52" s="71">
        <v>1961763.15</v>
      </c>
      <c r="N52" s="72"/>
      <c r="O52" s="71">
        <v>0</v>
      </c>
      <c r="P52" s="77">
        <v>0</v>
      </c>
      <c r="Q52" s="77">
        <v>1961763.15</v>
      </c>
      <c r="R52" s="59" t="s">
        <v>409</v>
      </c>
      <c r="S52" s="77">
        <v>0</v>
      </c>
      <c r="T52" s="71">
        <v>0</v>
      </c>
      <c r="U52" s="71"/>
      <c r="V52" s="71">
        <v>0</v>
      </c>
      <c r="W52" s="71">
        <v>1961763.15</v>
      </c>
      <c r="X52" s="71">
        <v>1551082.88</v>
      </c>
      <c r="Y52" s="5">
        <f t="shared" si="3"/>
        <v>0</v>
      </c>
      <c r="Z52" s="5">
        <f t="shared" si="0"/>
        <v>1961763.15</v>
      </c>
      <c r="AA52" s="5">
        <f t="shared" si="1"/>
        <v>1961763.15</v>
      </c>
      <c r="AB52" s="5">
        <f t="shared" si="2"/>
        <v>0</v>
      </c>
      <c r="AC52" s="4"/>
      <c r="AD52" s="4"/>
    </row>
    <row r="53" spans="1:30" ht="15" hidden="1" customHeight="1" x14ac:dyDescent="0.2">
      <c r="A53" s="68" t="s">
        <v>58</v>
      </c>
      <c r="B53" s="68" t="s">
        <v>59</v>
      </c>
      <c r="C53" s="68" t="s">
        <v>66</v>
      </c>
      <c r="D53" s="68" t="s">
        <v>67</v>
      </c>
      <c r="E53" s="68" t="s">
        <v>68</v>
      </c>
      <c r="F53" s="68" t="s">
        <v>33</v>
      </c>
      <c r="G53" s="68" t="s">
        <v>34</v>
      </c>
      <c r="H53" s="69" t="s">
        <v>35</v>
      </c>
      <c r="I53" s="69" t="s">
        <v>35</v>
      </c>
      <c r="J53" s="70" t="s">
        <v>71</v>
      </c>
      <c r="K53" s="71">
        <v>112682355</v>
      </c>
      <c r="L53" s="58">
        <v>4654735.04</v>
      </c>
      <c r="M53" s="71">
        <v>117337090.04000001</v>
      </c>
      <c r="N53" s="72"/>
      <c r="O53" s="71">
        <v>0</v>
      </c>
      <c r="P53" s="77">
        <v>0</v>
      </c>
      <c r="Q53" s="77">
        <v>117337090.04000001</v>
      </c>
      <c r="R53" s="59" t="s">
        <v>409</v>
      </c>
      <c r="S53" s="77">
        <v>0</v>
      </c>
      <c r="T53" s="71">
        <v>0</v>
      </c>
      <c r="U53" s="71"/>
      <c r="V53" s="71">
        <v>0</v>
      </c>
      <c r="W53" s="71">
        <v>117337090.04000001</v>
      </c>
      <c r="X53" s="71">
        <v>117257089.50999999</v>
      </c>
      <c r="Y53" s="5">
        <f t="shared" si="3"/>
        <v>0</v>
      </c>
      <c r="Z53" s="5">
        <f t="shared" si="0"/>
        <v>117337090.04000001</v>
      </c>
      <c r="AA53" s="5">
        <f t="shared" si="1"/>
        <v>117337090.04000001</v>
      </c>
      <c r="AB53" s="5">
        <f t="shared" si="2"/>
        <v>0</v>
      </c>
      <c r="AC53" s="4"/>
      <c r="AD53" s="4"/>
    </row>
    <row r="54" spans="1:30" ht="15" hidden="1" customHeight="1" x14ac:dyDescent="0.2">
      <c r="A54" s="68" t="s">
        <v>58</v>
      </c>
      <c r="B54" s="68" t="s">
        <v>59</v>
      </c>
      <c r="C54" s="68" t="s">
        <v>66</v>
      </c>
      <c r="D54" s="68" t="s">
        <v>67</v>
      </c>
      <c r="E54" s="68" t="s">
        <v>68</v>
      </c>
      <c r="F54" s="68" t="s">
        <v>33</v>
      </c>
      <c r="G54" s="68" t="s">
        <v>44</v>
      </c>
      <c r="H54" s="69" t="s">
        <v>45</v>
      </c>
      <c r="I54" s="69" t="s">
        <v>45</v>
      </c>
      <c r="J54" s="70" t="s">
        <v>548</v>
      </c>
      <c r="K54" s="71">
        <v>0</v>
      </c>
      <c r="L54" s="58">
        <v>7936.29</v>
      </c>
      <c r="M54" s="71">
        <v>7936.29</v>
      </c>
      <c r="N54" s="72"/>
      <c r="O54" s="71">
        <v>7936.29</v>
      </c>
      <c r="P54" s="71">
        <v>7936.29</v>
      </c>
      <c r="Q54" s="71">
        <v>0</v>
      </c>
      <c r="R54" s="59" t="s">
        <v>409</v>
      </c>
      <c r="S54" s="71"/>
      <c r="T54" s="71">
        <v>0</v>
      </c>
      <c r="U54" s="71">
        <v>7936.29</v>
      </c>
      <c r="V54" s="71">
        <v>7936.29</v>
      </c>
      <c r="W54" s="71">
        <v>0</v>
      </c>
      <c r="X54" s="71">
        <v>7936.29</v>
      </c>
      <c r="Y54" s="5">
        <f t="shared" si="3"/>
        <v>7936.29</v>
      </c>
      <c r="Z54" s="5">
        <f t="shared" si="0"/>
        <v>0</v>
      </c>
      <c r="AA54" s="5">
        <f t="shared" si="1"/>
        <v>0</v>
      </c>
      <c r="AB54" s="5">
        <f t="shared" si="2"/>
        <v>0</v>
      </c>
      <c r="AC54" s="4"/>
      <c r="AD54" s="4"/>
    </row>
    <row r="55" spans="1:30" ht="15" hidden="1" customHeight="1" x14ac:dyDescent="0.2">
      <c r="A55" s="68" t="s">
        <v>58</v>
      </c>
      <c r="B55" s="68" t="s">
        <v>59</v>
      </c>
      <c r="C55" s="68" t="s">
        <v>66</v>
      </c>
      <c r="D55" s="68" t="s">
        <v>67</v>
      </c>
      <c r="E55" s="68" t="s">
        <v>420</v>
      </c>
      <c r="F55" s="68" t="s">
        <v>33</v>
      </c>
      <c r="G55" s="68" t="s">
        <v>34</v>
      </c>
      <c r="H55" s="69" t="s">
        <v>35</v>
      </c>
      <c r="I55" s="69" t="s">
        <v>35</v>
      </c>
      <c r="J55" s="70" t="s">
        <v>72</v>
      </c>
      <c r="K55" s="71">
        <v>7014150</v>
      </c>
      <c r="L55" s="58">
        <v>1662398.61</v>
      </c>
      <c r="M55" s="71">
        <v>8676548.6099999994</v>
      </c>
      <c r="N55" s="72"/>
      <c r="O55" s="71">
        <v>0</v>
      </c>
      <c r="P55" s="77">
        <v>0</v>
      </c>
      <c r="Q55" s="77">
        <v>8676548.6099999994</v>
      </c>
      <c r="R55" s="59" t="s">
        <v>409</v>
      </c>
      <c r="S55" s="77">
        <v>0</v>
      </c>
      <c r="T55" s="71">
        <v>0</v>
      </c>
      <c r="U55" s="71"/>
      <c r="V55" s="71">
        <v>0</v>
      </c>
      <c r="W55" s="71">
        <v>8676548.6099999994</v>
      </c>
      <c r="X55" s="71">
        <v>8671580.7400000002</v>
      </c>
      <c r="Y55" s="5">
        <f t="shared" si="3"/>
        <v>0</v>
      </c>
      <c r="Z55" s="5">
        <f t="shared" si="0"/>
        <v>8676548.6099999994</v>
      </c>
      <c r="AA55" s="5">
        <f t="shared" si="1"/>
        <v>8676548.6099999994</v>
      </c>
      <c r="AB55" s="5">
        <f t="shared" si="2"/>
        <v>0</v>
      </c>
      <c r="AC55" s="4"/>
      <c r="AD55" s="4"/>
    </row>
    <row r="56" spans="1:30" ht="15" hidden="1" customHeight="1" x14ac:dyDescent="0.2">
      <c r="A56" s="68" t="s">
        <v>58</v>
      </c>
      <c r="B56" s="68" t="s">
        <v>59</v>
      </c>
      <c r="C56" s="68" t="s">
        <v>66</v>
      </c>
      <c r="D56" s="68" t="s">
        <v>67</v>
      </c>
      <c r="E56" s="68" t="s">
        <v>420</v>
      </c>
      <c r="F56" s="68" t="s">
        <v>33</v>
      </c>
      <c r="G56" s="68" t="s">
        <v>44</v>
      </c>
      <c r="H56" s="69" t="s">
        <v>45</v>
      </c>
      <c r="I56" s="69" t="s">
        <v>45</v>
      </c>
      <c r="J56" s="70" t="s">
        <v>549</v>
      </c>
      <c r="K56" s="71">
        <v>0</v>
      </c>
      <c r="L56" s="58">
        <v>6371.39</v>
      </c>
      <c r="M56" s="71">
        <v>6371.39</v>
      </c>
      <c r="N56" s="72"/>
      <c r="O56" s="71">
        <v>6371.39</v>
      </c>
      <c r="P56" s="71">
        <v>6371.39</v>
      </c>
      <c r="Q56" s="71">
        <v>0</v>
      </c>
      <c r="R56" s="59" t="s">
        <v>409</v>
      </c>
      <c r="S56" s="71"/>
      <c r="T56" s="71">
        <v>0</v>
      </c>
      <c r="U56" s="71">
        <v>6371.39</v>
      </c>
      <c r="V56" s="71">
        <v>6371.39</v>
      </c>
      <c r="W56" s="71">
        <v>0</v>
      </c>
      <c r="X56" s="71">
        <v>6371.39</v>
      </c>
      <c r="Y56" s="5">
        <f t="shared" si="3"/>
        <v>6371.39</v>
      </c>
      <c r="Z56" s="5">
        <f t="shared" si="0"/>
        <v>0</v>
      </c>
      <c r="AA56" s="5">
        <f t="shared" si="1"/>
        <v>0</v>
      </c>
      <c r="AB56" s="5">
        <f t="shared" si="2"/>
        <v>0</v>
      </c>
      <c r="AC56" s="4"/>
      <c r="AD56" s="4"/>
    </row>
    <row r="57" spans="1:30" ht="15" hidden="1" customHeight="1" x14ac:dyDescent="0.2">
      <c r="A57" s="68" t="s">
        <v>58</v>
      </c>
      <c r="B57" s="68" t="s">
        <v>59</v>
      </c>
      <c r="C57" s="68" t="s">
        <v>66</v>
      </c>
      <c r="D57" s="68" t="s">
        <v>67</v>
      </c>
      <c r="E57" s="68" t="s">
        <v>73</v>
      </c>
      <c r="F57" s="68" t="s">
        <v>33</v>
      </c>
      <c r="G57" s="68" t="s">
        <v>34</v>
      </c>
      <c r="H57" s="69" t="s">
        <v>35</v>
      </c>
      <c r="I57" s="69" t="s">
        <v>35</v>
      </c>
      <c r="J57" s="70" t="s">
        <v>74</v>
      </c>
      <c r="K57" s="71">
        <v>351452</v>
      </c>
      <c r="L57" s="58">
        <v>-233000</v>
      </c>
      <c r="M57" s="71">
        <v>118452</v>
      </c>
      <c r="N57" s="72"/>
      <c r="O57" s="71">
        <v>0</v>
      </c>
      <c r="P57" s="77">
        <v>0</v>
      </c>
      <c r="Q57" s="77">
        <v>118452</v>
      </c>
      <c r="R57" s="59" t="s">
        <v>409</v>
      </c>
      <c r="S57" s="77">
        <v>0</v>
      </c>
      <c r="T57" s="71">
        <v>0</v>
      </c>
      <c r="U57" s="71"/>
      <c r="V57" s="71">
        <v>0</v>
      </c>
      <c r="W57" s="71">
        <v>118452</v>
      </c>
      <c r="X57" s="71">
        <v>114573.44</v>
      </c>
      <c r="Y57" s="5">
        <f t="shared" si="3"/>
        <v>0</v>
      </c>
      <c r="Z57" s="5">
        <f t="shared" si="0"/>
        <v>118452</v>
      </c>
      <c r="AA57" s="5">
        <f t="shared" si="1"/>
        <v>118452</v>
      </c>
      <c r="AB57" s="5">
        <f t="shared" si="2"/>
        <v>0</v>
      </c>
      <c r="AC57" s="4"/>
      <c r="AD57" s="4"/>
    </row>
    <row r="58" spans="1:30" ht="15" hidden="1" customHeight="1" x14ac:dyDescent="0.2">
      <c r="A58" s="68" t="s">
        <v>58</v>
      </c>
      <c r="B58" s="68" t="s">
        <v>59</v>
      </c>
      <c r="C58" s="68" t="s">
        <v>66</v>
      </c>
      <c r="D58" s="68" t="s">
        <v>67</v>
      </c>
      <c r="E58" s="68" t="s">
        <v>75</v>
      </c>
      <c r="F58" s="68" t="s">
        <v>33</v>
      </c>
      <c r="G58" s="68" t="s">
        <v>34</v>
      </c>
      <c r="H58" s="69" t="s">
        <v>35</v>
      </c>
      <c r="I58" s="69" t="s">
        <v>35</v>
      </c>
      <c r="J58" s="70" t="s">
        <v>76</v>
      </c>
      <c r="K58" s="71">
        <v>52073677</v>
      </c>
      <c r="L58" s="60">
        <v>11435655.379999999</v>
      </c>
      <c r="M58" s="71">
        <v>63509332.379999995</v>
      </c>
      <c r="N58" s="72"/>
      <c r="O58" s="71">
        <v>0</v>
      </c>
      <c r="P58" s="77">
        <v>0</v>
      </c>
      <c r="Q58" s="77">
        <v>63509332.380000003</v>
      </c>
      <c r="R58" s="59" t="s">
        <v>409</v>
      </c>
      <c r="S58" s="77">
        <v>0</v>
      </c>
      <c r="T58" s="71">
        <v>0</v>
      </c>
      <c r="U58" s="71"/>
      <c r="V58" s="71">
        <v>0</v>
      </c>
      <c r="W58" s="71">
        <v>63509332.379999995</v>
      </c>
      <c r="X58" s="71">
        <v>63489332.030000001</v>
      </c>
      <c r="Y58" s="5">
        <f t="shared" si="3"/>
        <v>0</v>
      </c>
      <c r="Z58" s="5">
        <f t="shared" si="0"/>
        <v>63509332.379999995</v>
      </c>
      <c r="AA58" s="5">
        <f t="shared" si="1"/>
        <v>63509332.379999995</v>
      </c>
      <c r="AB58" s="5">
        <f t="shared" si="2"/>
        <v>0</v>
      </c>
      <c r="AC58" s="4"/>
      <c r="AD58" s="4"/>
    </row>
    <row r="59" spans="1:30" ht="15" hidden="1" customHeight="1" x14ac:dyDescent="0.2">
      <c r="A59" s="68" t="s">
        <v>58</v>
      </c>
      <c r="B59" s="68" t="s">
        <v>59</v>
      </c>
      <c r="C59" s="68" t="s">
        <v>66</v>
      </c>
      <c r="D59" s="68" t="s">
        <v>67</v>
      </c>
      <c r="E59" s="68" t="s">
        <v>75</v>
      </c>
      <c r="F59" s="68" t="s">
        <v>33</v>
      </c>
      <c r="G59" s="68" t="s">
        <v>44</v>
      </c>
      <c r="H59" s="69" t="s">
        <v>45</v>
      </c>
      <c r="I59" s="69" t="s">
        <v>45</v>
      </c>
      <c r="J59" s="70" t="s">
        <v>550</v>
      </c>
      <c r="K59" s="71">
        <v>0</v>
      </c>
      <c r="L59" s="58">
        <v>22385.8</v>
      </c>
      <c r="M59" s="71">
        <v>22385.8</v>
      </c>
      <c r="N59" s="72"/>
      <c r="O59" s="71">
        <v>22385.8</v>
      </c>
      <c r="P59" s="71">
        <v>22385.8</v>
      </c>
      <c r="Q59" s="71">
        <v>0</v>
      </c>
      <c r="R59" s="59" t="s">
        <v>409</v>
      </c>
      <c r="S59" s="71"/>
      <c r="T59" s="71">
        <v>0</v>
      </c>
      <c r="U59" s="71">
        <v>22385.8</v>
      </c>
      <c r="V59" s="71">
        <v>22385.8</v>
      </c>
      <c r="W59" s="71">
        <v>0</v>
      </c>
      <c r="X59" s="71">
        <v>22385.8</v>
      </c>
      <c r="Y59" s="5">
        <f t="shared" si="3"/>
        <v>22385.8</v>
      </c>
      <c r="Z59" s="5">
        <f t="shared" si="0"/>
        <v>0</v>
      </c>
      <c r="AA59" s="5">
        <f t="shared" si="1"/>
        <v>0</v>
      </c>
      <c r="AB59" s="5">
        <f t="shared" si="2"/>
        <v>0</v>
      </c>
      <c r="AC59" s="4"/>
      <c r="AD59" s="4"/>
    </row>
    <row r="60" spans="1:30" ht="15" hidden="1" customHeight="1" x14ac:dyDescent="0.2">
      <c r="A60" s="68" t="s">
        <v>58</v>
      </c>
      <c r="B60" s="68" t="s">
        <v>59</v>
      </c>
      <c r="C60" s="68" t="s">
        <v>30</v>
      </c>
      <c r="D60" s="68" t="s">
        <v>37</v>
      </c>
      <c r="E60" s="68" t="s">
        <v>32</v>
      </c>
      <c r="F60" s="68" t="s">
        <v>33</v>
      </c>
      <c r="G60" s="68" t="s">
        <v>44</v>
      </c>
      <c r="H60" s="69" t="s">
        <v>35</v>
      </c>
      <c r="I60" s="69" t="s">
        <v>45</v>
      </c>
      <c r="J60" s="70" t="s">
        <v>77</v>
      </c>
      <c r="K60" s="71">
        <v>68000</v>
      </c>
      <c r="L60" s="58">
        <v>-3000</v>
      </c>
      <c r="M60" s="71">
        <v>65000</v>
      </c>
      <c r="N60" s="72"/>
      <c r="O60" s="71">
        <v>65000</v>
      </c>
      <c r="P60" s="71">
        <v>65000</v>
      </c>
      <c r="Q60" s="71">
        <v>0</v>
      </c>
      <c r="R60" s="59" t="s">
        <v>409</v>
      </c>
      <c r="S60" s="71"/>
      <c r="T60" s="71">
        <v>0</v>
      </c>
      <c r="U60" s="71">
        <v>65000</v>
      </c>
      <c r="V60" s="71">
        <v>65000</v>
      </c>
      <c r="W60" s="71">
        <v>0</v>
      </c>
      <c r="X60" s="71">
        <v>65000</v>
      </c>
      <c r="Y60" s="5">
        <f t="shared" si="3"/>
        <v>65000</v>
      </c>
      <c r="Z60" s="5">
        <f t="shared" si="0"/>
        <v>0</v>
      </c>
      <c r="AA60" s="5">
        <f t="shared" si="1"/>
        <v>0</v>
      </c>
      <c r="AB60" s="5">
        <f t="shared" si="2"/>
        <v>0</v>
      </c>
      <c r="AC60" s="4"/>
      <c r="AD60" s="4"/>
    </row>
    <row r="61" spans="1:30" ht="15" hidden="1" customHeight="1" x14ac:dyDescent="0.2">
      <c r="A61" s="68" t="s">
        <v>58</v>
      </c>
      <c r="B61" s="68" t="s">
        <v>59</v>
      </c>
      <c r="C61" s="68" t="s">
        <v>30</v>
      </c>
      <c r="D61" s="68" t="s">
        <v>37</v>
      </c>
      <c r="E61" s="68" t="s">
        <v>32</v>
      </c>
      <c r="F61" s="68" t="s">
        <v>33</v>
      </c>
      <c r="G61" s="68" t="s">
        <v>44</v>
      </c>
      <c r="H61" s="69" t="s">
        <v>45</v>
      </c>
      <c r="I61" s="69" t="s">
        <v>45</v>
      </c>
      <c r="J61" s="70" t="s">
        <v>551</v>
      </c>
      <c r="K61" s="71">
        <v>0</v>
      </c>
      <c r="L61" s="58">
        <v>5000000</v>
      </c>
      <c r="M61" s="71">
        <v>5000000</v>
      </c>
      <c r="N61" s="72"/>
      <c r="O61" s="71">
        <v>5000000</v>
      </c>
      <c r="P61" s="71">
        <v>5000000</v>
      </c>
      <c r="Q61" s="71">
        <v>0</v>
      </c>
      <c r="R61" s="59" t="s">
        <v>409</v>
      </c>
      <c r="S61" s="71"/>
      <c r="T61" s="71">
        <v>0</v>
      </c>
      <c r="U61" s="71">
        <v>5000000</v>
      </c>
      <c r="V61" s="71">
        <v>5000000</v>
      </c>
      <c r="W61" s="71">
        <v>0</v>
      </c>
      <c r="X61" s="71">
        <v>2901157.7</v>
      </c>
      <c r="Y61" s="5">
        <f t="shared" si="3"/>
        <v>5000000</v>
      </c>
      <c r="Z61" s="5">
        <f t="shared" si="0"/>
        <v>0</v>
      </c>
      <c r="AA61" s="5">
        <f t="shared" si="1"/>
        <v>0</v>
      </c>
      <c r="AB61" s="5">
        <f t="shared" si="2"/>
        <v>0</v>
      </c>
      <c r="AC61" s="4"/>
      <c r="AD61" s="4"/>
    </row>
    <row r="62" spans="1:30" ht="15" hidden="1" customHeight="1" x14ac:dyDescent="0.2">
      <c r="A62" s="68" t="s">
        <v>58</v>
      </c>
      <c r="B62" s="68" t="s">
        <v>59</v>
      </c>
      <c r="C62" s="68" t="s">
        <v>30</v>
      </c>
      <c r="D62" s="68" t="s">
        <v>37</v>
      </c>
      <c r="E62" s="68" t="s">
        <v>32</v>
      </c>
      <c r="F62" s="68" t="s">
        <v>33</v>
      </c>
      <c r="G62" s="68" t="s">
        <v>44</v>
      </c>
      <c r="H62" s="69" t="s">
        <v>35</v>
      </c>
      <c r="I62" s="69" t="s">
        <v>45</v>
      </c>
      <c r="J62" s="70" t="s">
        <v>78</v>
      </c>
      <c r="K62" s="71">
        <v>9000</v>
      </c>
      <c r="L62" s="58">
        <v>-1110</v>
      </c>
      <c r="M62" s="71">
        <v>7890</v>
      </c>
      <c r="N62" s="72"/>
      <c r="O62" s="71">
        <v>7890</v>
      </c>
      <c r="P62" s="71">
        <v>7890</v>
      </c>
      <c r="Q62" s="71">
        <v>0</v>
      </c>
      <c r="R62" s="59" t="s">
        <v>409</v>
      </c>
      <c r="S62" s="71"/>
      <c r="T62" s="71">
        <v>0</v>
      </c>
      <c r="U62" s="71">
        <v>7890</v>
      </c>
      <c r="V62" s="71">
        <v>7890</v>
      </c>
      <c r="W62" s="71">
        <v>0</v>
      </c>
      <c r="X62" s="71">
        <v>7890</v>
      </c>
      <c r="Y62" s="5">
        <f t="shared" si="3"/>
        <v>7890</v>
      </c>
      <c r="Z62" s="5">
        <f t="shared" si="0"/>
        <v>0</v>
      </c>
      <c r="AA62" s="5">
        <f t="shared" si="1"/>
        <v>0</v>
      </c>
      <c r="AB62" s="5">
        <f t="shared" si="2"/>
        <v>0</v>
      </c>
      <c r="AC62" s="4"/>
      <c r="AD62" s="4"/>
    </row>
    <row r="63" spans="1:30" ht="15" hidden="1" customHeight="1" x14ac:dyDescent="0.2">
      <c r="A63" s="68" t="s">
        <v>79</v>
      </c>
      <c r="B63" s="68" t="s">
        <v>80</v>
      </c>
      <c r="C63" s="68" t="s">
        <v>30</v>
      </c>
      <c r="D63" s="68" t="s">
        <v>37</v>
      </c>
      <c r="E63" s="68" t="s">
        <v>32</v>
      </c>
      <c r="F63" s="68" t="s">
        <v>33</v>
      </c>
      <c r="G63" s="68" t="s">
        <v>44</v>
      </c>
      <c r="H63" s="69" t="s">
        <v>35</v>
      </c>
      <c r="I63" s="69" t="s">
        <v>35</v>
      </c>
      <c r="J63" s="70" t="s">
        <v>81</v>
      </c>
      <c r="K63" s="71">
        <v>180300</v>
      </c>
      <c r="L63" s="60">
        <v>-12248.349999999999</v>
      </c>
      <c r="M63" s="71">
        <v>168051.65</v>
      </c>
      <c r="N63" s="72"/>
      <c r="O63" s="71">
        <v>168051.65</v>
      </c>
      <c r="P63" s="71">
        <v>168051.65</v>
      </c>
      <c r="Q63" s="71">
        <v>0</v>
      </c>
      <c r="R63" s="59" t="s">
        <v>409</v>
      </c>
      <c r="S63" s="71">
        <v>168051.65000000002</v>
      </c>
      <c r="T63" s="71">
        <v>0</v>
      </c>
      <c r="U63" s="71"/>
      <c r="V63" s="71">
        <v>168051.65000000002</v>
      </c>
      <c r="W63" s="71">
        <v>-2.9103830456733704E-11</v>
      </c>
      <c r="X63" s="71">
        <v>168051.65000000005</v>
      </c>
      <c r="Y63" s="5">
        <f t="shared" si="3"/>
        <v>168051.65000000002</v>
      </c>
      <c r="Z63" s="5">
        <f t="shared" si="0"/>
        <v>0</v>
      </c>
      <c r="AA63" s="5">
        <f t="shared" si="1"/>
        <v>0</v>
      </c>
      <c r="AB63" s="5">
        <f t="shared" si="2"/>
        <v>0</v>
      </c>
      <c r="AC63" s="4"/>
      <c r="AD63" s="4"/>
    </row>
    <row r="64" spans="1:30" ht="15" hidden="1" customHeight="1" x14ac:dyDescent="0.2">
      <c r="A64" s="68" t="s">
        <v>79</v>
      </c>
      <c r="B64" s="68" t="s">
        <v>80</v>
      </c>
      <c r="C64" s="68" t="s">
        <v>30</v>
      </c>
      <c r="D64" s="68" t="s">
        <v>37</v>
      </c>
      <c r="E64" s="68" t="s">
        <v>32</v>
      </c>
      <c r="F64" s="68" t="s">
        <v>33</v>
      </c>
      <c r="G64" s="68" t="s">
        <v>44</v>
      </c>
      <c r="H64" s="69" t="s">
        <v>45</v>
      </c>
      <c r="I64" s="69" t="s">
        <v>45</v>
      </c>
      <c r="J64" s="70" t="s">
        <v>391</v>
      </c>
      <c r="K64" s="71"/>
      <c r="L64" s="60">
        <v>1742.52</v>
      </c>
      <c r="M64" s="71">
        <v>1742.52</v>
      </c>
      <c r="N64" s="72"/>
      <c r="O64" s="71">
        <v>1742.52</v>
      </c>
      <c r="P64" s="71">
        <v>1742.52</v>
      </c>
      <c r="Q64" s="71">
        <v>0</v>
      </c>
      <c r="R64" s="59" t="s">
        <v>409</v>
      </c>
      <c r="S64" s="71"/>
      <c r="T64" s="71">
        <v>0</v>
      </c>
      <c r="U64" s="71">
        <v>1742.52</v>
      </c>
      <c r="V64" s="71">
        <v>1742.52</v>
      </c>
      <c r="W64" s="71">
        <v>0</v>
      </c>
      <c r="X64" s="71">
        <v>1581.5</v>
      </c>
      <c r="Y64" s="5">
        <f t="shared" si="3"/>
        <v>1742.52</v>
      </c>
      <c r="Z64" s="5">
        <f t="shared" si="0"/>
        <v>0</v>
      </c>
      <c r="AA64" s="5">
        <f t="shared" si="1"/>
        <v>0</v>
      </c>
      <c r="AB64" s="5">
        <f t="shared" si="2"/>
        <v>0</v>
      </c>
      <c r="AC64" s="4"/>
      <c r="AD64" s="4"/>
    </row>
    <row r="65" spans="1:30" ht="15" hidden="1" customHeight="1" x14ac:dyDescent="0.2">
      <c r="A65" s="68" t="s">
        <v>79</v>
      </c>
      <c r="B65" s="68" t="s">
        <v>80</v>
      </c>
      <c r="C65" s="68" t="s">
        <v>30</v>
      </c>
      <c r="D65" s="68" t="s">
        <v>37</v>
      </c>
      <c r="E65" s="68" t="s">
        <v>32</v>
      </c>
      <c r="F65" s="68" t="s">
        <v>33</v>
      </c>
      <c r="G65" s="68" t="s">
        <v>142</v>
      </c>
      <c r="H65" s="69" t="s">
        <v>35</v>
      </c>
      <c r="I65" s="69" t="s">
        <v>35</v>
      </c>
      <c r="J65" s="70" t="s">
        <v>82</v>
      </c>
      <c r="K65" s="71">
        <v>92025</v>
      </c>
      <c r="L65" s="58">
        <v>175058.21</v>
      </c>
      <c r="M65" s="71">
        <v>267083.20999999996</v>
      </c>
      <c r="N65" s="72"/>
      <c r="O65" s="71">
        <v>267083.21000000002</v>
      </c>
      <c r="P65" s="71">
        <v>267083.21000000002</v>
      </c>
      <c r="Q65" s="71">
        <v>0</v>
      </c>
      <c r="R65" s="59" t="s">
        <v>409</v>
      </c>
      <c r="S65" s="71">
        <v>267083.21000000002</v>
      </c>
      <c r="T65" s="71">
        <v>0</v>
      </c>
      <c r="U65" s="71">
        <v>0</v>
      </c>
      <c r="V65" s="71">
        <v>267083.21000000002</v>
      </c>
      <c r="W65" s="71">
        <v>0</v>
      </c>
      <c r="X65" s="71">
        <v>231706.96999999997</v>
      </c>
      <c r="Y65" s="5">
        <f t="shared" si="3"/>
        <v>267083.21000000002</v>
      </c>
      <c r="Z65" s="5">
        <f t="shared" si="0"/>
        <v>0</v>
      </c>
      <c r="AA65" s="5">
        <f t="shared" si="1"/>
        <v>0</v>
      </c>
      <c r="AB65" s="5">
        <f t="shared" si="2"/>
        <v>0</v>
      </c>
      <c r="AC65" s="4"/>
      <c r="AD65" s="4"/>
    </row>
    <row r="66" spans="1:30" ht="15" hidden="1" customHeight="1" x14ac:dyDescent="0.2">
      <c r="A66" s="68" t="s">
        <v>79</v>
      </c>
      <c r="B66" s="68" t="s">
        <v>80</v>
      </c>
      <c r="C66" s="68" t="s">
        <v>30</v>
      </c>
      <c r="D66" s="68" t="s">
        <v>37</v>
      </c>
      <c r="E66" s="68" t="s">
        <v>32</v>
      </c>
      <c r="F66" s="68" t="s">
        <v>33</v>
      </c>
      <c r="G66" s="68" t="s">
        <v>44</v>
      </c>
      <c r="H66" s="69" t="s">
        <v>45</v>
      </c>
      <c r="I66" s="69" t="s">
        <v>45</v>
      </c>
      <c r="J66" s="70" t="s">
        <v>382</v>
      </c>
      <c r="K66" s="71">
        <v>0</v>
      </c>
      <c r="L66" s="58">
        <v>302.79000000000002</v>
      </c>
      <c r="M66" s="71">
        <v>302.79000000000002</v>
      </c>
      <c r="N66" s="72"/>
      <c r="O66" s="71">
        <v>302.79000000000002</v>
      </c>
      <c r="P66" s="71">
        <v>302.79000000000002</v>
      </c>
      <c r="Q66" s="71">
        <v>0</v>
      </c>
      <c r="R66" s="59" t="s">
        <v>409</v>
      </c>
      <c r="S66" s="71"/>
      <c r="T66" s="71">
        <v>0</v>
      </c>
      <c r="U66" s="71">
        <v>302.79000000000002</v>
      </c>
      <c r="V66" s="71">
        <v>302.79000000000002</v>
      </c>
      <c r="W66" s="71">
        <v>0</v>
      </c>
      <c r="X66" s="71">
        <v>302.79000000000002</v>
      </c>
      <c r="Y66" s="5">
        <f t="shared" si="3"/>
        <v>302.79000000000002</v>
      </c>
      <c r="Z66" s="5">
        <f t="shared" si="0"/>
        <v>0</v>
      </c>
      <c r="AA66" s="5">
        <f t="shared" si="1"/>
        <v>0</v>
      </c>
      <c r="AB66" s="5">
        <f t="shared" si="2"/>
        <v>0</v>
      </c>
      <c r="AC66" s="4"/>
      <c r="AD66" s="4"/>
    </row>
    <row r="67" spans="1:30" ht="15" hidden="1" customHeight="1" x14ac:dyDescent="0.2">
      <c r="A67" s="68" t="s">
        <v>79</v>
      </c>
      <c r="B67" s="68" t="s">
        <v>80</v>
      </c>
      <c r="C67" s="68" t="s">
        <v>30</v>
      </c>
      <c r="D67" s="68" t="s">
        <v>37</v>
      </c>
      <c r="E67" s="68" t="s">
        <v>32</v>
      </c>
      <c r="F67" s="68" t="s">
        <v>33</v>
      </c>
      <c r="G67" s="68" t="s">
        <v>44</v>
      </c>
      <c r="H67" s="69" t="s">
        <v>35</v>
      </c>
      <c r="I67" s="69" t="s">
        <v>45</v>
      </c>
      <c r="J67" s="70" t="s">
        <v>83</v>
      </c>
      <c r="K67" s="71">
        <v>48345</v>
      </c>
      <c r="L67" s="58">
        <v>-28345</v>
      </c>
      <c r="M67" s="71">
        <v>20000</v>
      </c>
      <c r="N67" s="72"/>
      <c r="O67" s="71">
        <v>20000</v>
      </c>
      <c r="P67" s="71">
        <v>20000</v>
      </c>
      <c r="Q67" s="71">
        <v>0</v>
      </c>
      <c r="R67" s="59" t="s">
        <v>409</v>
      </c>
      <c r="S67" s="71"/>
      <c r="T67" s="71">
        <v>0</v>
      </c>
      <c r="U67" s="71">
        <v>20000</v>
      </c>
      <c r="V67" s="71">
        <v>20000</v>
      </c>
      <c r="W67" s="71">
        <v>0</v>
      </c>
      <c r="X67" s="71">
        <v>18786.62</v>
      </c>
      <c r="Y67" s="5">
        <f t="shared" si="3"/>
        <v>20000</v>
      </c>
      <c r="Z67" s="5">
        <f t="shared" si="0"/>
        <v>0</v>
      </c>
      <c r="AA67" s="5">
        <f t="shared" si="1"/>
        <v>0</v>
      </c>
      <c r="AB67" s="5">
        <f t="shared" si="2"/>
        <v>0</v>
      </c>
      <c r="AC67" s="4"/>
      <c r="AD67" s="4"/>
    </row>
    <row r="68" spans="1:30" ht="15" hidden="1" customHeight="1" x14ac:dyDescent="0.2">
      <c r="A68" s="68" t="s">
        <v>79</v>
      </c>
      <c r="B68" s="68" t="s">
        <v>80</v>
      </c>
      <c r="C68" s="68" t="s">
        <v>30</v>
      </c>
      <c r="D68" s="68" t="s">
        <v>37</v>
      </c>
      <c r="E68" s="68" t="s">
        <v>32</v>
      </c>
      <c r="F68" s="68" t="s">
        <v>33</v>
      </c>
      <c r="G68" s="68" t="s">
        <v>44</v>
      </c>
      <c r="H68" s="69" t="s">
        <v>35</v>
      </c>
      <c r="I68" s="69" t="s">
        <v>45</v>
      </c>
      <c r="J68" s="70" t="s">
        <v>84</v>
      </c>
      <c r="K68" s="71">
        <v>18706</v>
      </c>
      <c r="L68" s="60">
        <v>33056.25</v>
      </c>
      <c r="M68" s="71">
        <v>51762.25</v>
      </c>
      <c r="N68" s="72"/>
      <c r="O68" s="71">
        <v>51762.25</v>
      </c>
      <c r="P68" s="71">
        <v>51762.25</v>
      </c>
      <c r="Q68" s="71">
        <v>0</v>
      </c>
      <c r="R68" s="59" t="s">
        <v>409</v>
      </c>
      <c r="S68" s="71"/>
      <c r="T68" s="71">
        <v>0</v>
      </c>
      <c r="U68" s="71">
        <v>51762.25</v>
      </c>
      <c r="V68" s="71">
        <v>51762.25</v>
      </c>
      <c r="W68" s="71">
        <v>0</v>
      </c>
      <c r="X68" s="71">
        <v>37373.519999999997</v>
      </c>
      <c r="Y68" s="5">
        <f t="shared" si="3"/>
        <v>51762.25</v>
      </c>
      <c r="Z68" s="5">
        <f t="shared" si="0"/>
        <v>0</v>
      </c>
      <c r="AA68" s="5">
        <f t="shared" si="1"/>
        <v>0</v>
      </c>
      <c r="AB68" s="5">
        <f t="shared" si="2"/>
        <v>0</v>
      </c>
      <c r="AC68" s="4"/>
      <c r="AD68" s="4"/>
    </row>
    <row r="69" spans="1:30" ht="15" hidden="1" customHeight="1" x14ac:dyDescent="0.2">
      <c r="A69" s="68" t="s">
        <v>79</v>
      </c>
      <c r="B69" s="68" t="s">
        <v>80</v>
      </c>
      <c r="C69" s="68" t="s">
        <v>30</v>
      </c>
      <c r="D69" s="68" t="s">
        <v>37</v>
      </c>
      <c r="E69" s="68" t="s">
        <v>32</v>
      </c>
      <c r="F69" s="68" t="s">
        <v>33</v>
      </c>
      <c r="G69" s="68" t="s">
        <v>44</v>
      </c>
      <c r="H69" s="69" t="s">
        <v>45</v>
      </c>
      <c r="I69" s="69" t="s">
        <v>45</v>
      </c>
      <c r="J69" s="70" t="s">
        <v>421</v>
      </c>
      <c r="K69" s="71">
        <v>0</v>
      </c>
      <c r="L69" s="60">
        <v>217.54</v>
      </c>
      <c r="M69" s="71">
        <v>217.54</v>
      </c>
      <c r="N69" s="72"/>
      <c r="O69" s="71">
        <v>217.54</v>
      </c>
      <c r="P69" s="71">
        <v>217.54</v>
      </c>
      <c r="Q69" s="71">
        <v>0</v>
      </c>
      <c r="R69" s="59" t="s">
        <v>409</v>
      </c>
      <c r="S69" s="71"/>
      <c r="T69" s="71">
        <v>0</v>
      </c>
      <c r="U69" s="71">
        <v>217.54</v>
      </c>
      <c r="V69" s="71">
        <v>217.54</v>
      </c>
      <c r="W69" s="71">
        <v>0</v>
      </c>
      <c r="X69" s="71">
        <v>217.54</v>
      </c>
      <c r="Y69" s="5">
        <f t="shared" si="3"/>
        <v>217.54</v>
      </c>
      <c r="Z69" s="5">
        <f t="shared" si="0"/>
        <v>0</v>
      </c>
      <c r="AA69" s="5">
        <f t="shared" si="1"/>
        <v>0</v>
      </c>
      <c r="AB69" s="5">
        <f t="shared" si="2"/>
        <v>0</v>
      </c>
      <c r="AC69" s="4"/>
      <c r="AD69" s="4"/>
    </row>
    <row r="70" spans="1:30" ht="15" hidden="1" customHeight="1" x14ac:dyDescent="0.2">
      <c r="A70" s="68" t="s">
        <v>79</v>
      </c>
      <c r="B70" s="68" t="s">
        <v>80</v>
      </c>
      <c r="C70" s="68" t="s">
        <v>30</v>
      </c>
      <c r="D70" s="68" t="s">
        <v>37</v>
      </c>
      <c r="E70" s="68" t="s">
        <v>32</v>
      </c>
      <c r="F70" s="68" t="s">
        <v>33</v>
      </c>
      <c r="G70" s="68" t="s">
        <v>34</v>
      </c>
      <c r="H70" s="69" t="s">
        <v>35</v>
      </c>
      <c r="I70" s="69" t="s">
        <v>35</v>
      </c>
      <c r="J70" s="70" t="s">
        <v>85</v>
      </c>
      <c r="K70" s="71">
        <v>25236</v>
      </c>
      <c r="L70" s="58">
        <v>-10236</v>
      </c>
      <c r="M70" s="71">
        <v>15000</v>
      </c>
      <c r="N70" s="72"/>
      <c r="O70" s="71">
        <v>15000</v>
      </c>
      <c r="P70" s="71">
        <v>15000</v>
      </c>
      <c r="Q70" s="71">
        <v>0</v>
      </c>
      <c r="R70" s="59" t="s">
        <v>409</v>
      </c>
      <c r="S70" s="71">
        <v>15000</v>
      </c>
      <c r="T70" s="71">
        <v>0</v>
      </c>
      <c r="U70" s="71">
        <v>0</v>
      </c>
      <c r="V70" s="71">
        <v>15000</v>
      </c>
      <c r="W70" s="71">
        <v>0</v>
      </c>
      <c r="X70" s="71">
        <v>11464.800000000001</v>
      </c>
      <c r="Y70" s="5">
        <f t="shared" si="3"/>
        <v>15000</v>
      </c>
      <c r="Z70" s="5">
        <f t="shared" si="0"/>
        <v>0</v>
      </c>
      <c r="AA70" s="5">
        <f t="shared" si="1"/>
        <v>0</v>
      </c>
      <c r="AB70" s="5">
        <f t="shared" si="2"/>
        <v>0</v>
      </c>
      <c r="AC70" s="4"/>
      <c r="AD70" s="4"/>
    </row>
    <row r="71" spans="1:30" ht="15" hidden="1" customHeight="1" x14ac:dyDescent="0.2">
      <c r="A71" s="68" t="s">
        <v>79</v>
      </c>
      <c r="B71" s="68" t="s">
        <v>80</v>
      </c>
      <c r="C71" s="68" t="s">
        <v>30</v>
      </c>
      <c r="D71" s="68" t="s">
        <v>37</v>
      </c>
      <c r="E71" s="68" t="s">
        <v>32</v>
      </c>
      <c r="F71" s="68" t="s">
        <v>33</v>
      </c>
      <c r="G71" s="68" t="s">
        <v>44</v>
      </c>
      <c r="H71" s="69" t="s">
        <v>45</v>
      </c>
      <c r="I71" s="69" t="s">
        <v>45</v>
      </c>
      <c r="J71" s="70" t="s">
        <v>422</v>
      </c>
      <c r="K71" s="71"/>
      <c r="L71" s="60">
        <v>49.75</v>
      </c>
      <c r="M71" s="71">
        <v>49.75</v>
      </c>
      <c r="N71" s="72"/>
      <c r="O71" s="71">
        <v>49.75</v>
      </c>
      <c r="P71" s="71">
        <v>49.75</v>
      </c>
      <c r="Q71" s="71">
        <v>0</v>
      </c>
      <c r="R71" s="59" t="s">
        <v>409</v>
      </c>
      <c r="S71" s="71"/>
      <c r="T71" s="71">
        <v>0</v>
      </c>
      <c r="U71" s="71">
        <v>49.75</v>
      </c>
      <c r="V71" s="71">
        <v>49.75</v>
      </c>
      <c r="W71" s="71">
        <v>0</v>
      </c>
      <c r="X71" s="71">
        <v>49.75</v>
      </c>
      <c r="Y71" s="5">
        <f t="shared" si="3"/>
        <v>49.75</v>
      </c>
      <c r="Z71" s="5">
        <f t="shared" si="0"/>
        <v>0</v>
      </c>
      <c r="AA71" s="5">
        <f t="shared" si="1"/>
        <v>0</v>
      </c>
      <c r="AB71" s="5">
        <f t="shared" si="2"/>
        <v>0</v>
      </c>
      <c r="AC71" s="4"/>
      <c r="AD71" s="4"/>
    </row>
    <row r="72" spans="1:30" ht="15" hidden="1" customHeight="1" x14ac:dyDescent="0.2">
      <c r="A72" s="68" t="s">
        <v>79</v>
      </c>
      <c r="B72" s="68" t="s">
        <v>80</v>
      </c>
      <c r="C72" s="68" t="s">
        <v>30</v>
      </c>
      <c r="D72" s="68" t="s">
        <v>37</v>
      </c>
      <c r="E72" s="68" t="s">
        <v>32</v>
      </c>
      <c r="F72" s="68" t="s">
        <v>33</v>
      </c>
      <c r="G72" s="68" t="s">
        <v>39</v>
      </c>
      <c r="H72" s="69" t="s">
        <v>35</v>
      </c>
      <c r="I72" s="69" t="s">
        <v>35</v>
      </c>
      <c r="J72" s="70" t="s">
        <v>86</v>
      </c>
      <c r="K72" s="71">
        <v>1875837</v>
      </c>
      <c r="L72" s="60">
        <v>-385442.1100000001</v>
      </c>
      <c r="M72" s="71">
        <v>1490394.89</v>
      </c>
      <c r="N72" s="72"/>
      <c r="O72" s="71">
        <v>1490394.89</v>
      </c>
      <c r="P72" s="71">
        <v>1490394.89</v>
      </c>
      <c r="Q72" s="76">
        <v>0</v>
      </c>
      <c r="R72" s="59" t="s">
        <v>409</v>
      </c>
      <c r="S72" s="71">
        <v>1490394.8899999994</v>
      </c>
      <c r="T72" s="71">
        <v>0</v>
      </c>
      <c r="U72" s="71">
        <v>0</v>
      </c>
      <c r="V72" s="71">
        <v>1490394.8899999994</v>
      </c>
      <c r="W72" s="71">
        <v>0</v>
      </c>
      <c r="X72" s="71">
        <v>1314024.3299999994</v>
      </c>
      <c r="Y72" s="5">
        <f t="shared" si="3"/>
        <v>1490394.8899999994</v>
      </c>
      <c r="Z72" s="5">
        <f t="shared" si="0"/>
        <v>0</v>
      </c>
      <c r="AA72" s="5">
        <f t="shared" si="1"/>
        <v>0</v>
      </c>
      <c r="AB72" s="5">
        <f t="shared" si="2"/>
        <v>0</v>
      </c>
      <c r="AC72" s="4"/>
      <c r="AD72" s="4"/>
    </row>
    <row r="73" spans="1:30" ht="15" hidden="1" customHeight="1" x14ac:dyDescent="0.2">
      <c r="A73" s="68" t="s">
        <v>79</v>
      </c>
      <c r="B73" s="68" t="s">
        <v>80</v>
      </c>
      <c r="C73" s="68" t="s">
        <v>30</v>
      </c>
      <c r="D73" s="68" t="s">
        <v>37</v>
      </c>
      <c r="E73" s="68" t="s">
        <v>32</v>
      </c>
      <c r="F73" s="68" t="s">
        <v>33</v>
      </c>
      <c r="G73" s="68" t="s">
        <v>44</v>
      </c>
      <c r="H73" s="69" t="s">
        <v>45</v>
      </c>
      <c r="I73" s="69" t="s">
        <v>45</v>
      </c>
      <c r="J73" s="70" t="s">
        <v>87</v>
      </c>
      <c r="K73" s="71">
        <v>0</v>
      </c>
      <c r="L73" s="60">
        <v>48299.72</v>
      </c>
      <c r="M73" s="71">
        <v>48299.72</v>
      </c>
      <c r="N73" s="72"/>
      <c r="O73" s="71">
        <v>48299.72</v>
      </c>
      <c r="P73" s="71">
        <v>48299.72</v>
      </c>
      <c r="Q73" s="71">
        <v>0</v>
      </c>
      <c r="R73" s="59" t="s">
        <v>409</v>
      </c>
      <c r="S73" s="71"/>
      <c r="T73" s="71">
        <v>0</v>
      </c>
      <c r="U73" s="71">
        <v>48299.72</v>
      </c>
      <c r="V73" s="71">
        <v>48299.72</v>
      </c>
      <c r="W73" s="71">
        <v>0</v>
      </c>
      <c r="X73" s="71">
        <v>48299.72</v>
      </c>
      <c r="Y73" s="5">
        <f t="shared" si="3"/>
        <v>48299.72</v>
      </c>
      <c r="Z73" s="5">
        <f t="shared" si="0"/>
        <v>0</v>
      </c>
      <c r="AA73" s="5">
        <f t="shared" si="1"/>
        <v>0</v>
      </c>
      <c r="AB73" s="5">
        <f t="shared" si="2"/>
        <v>0</v>
      </c>
      <c r="AC73" s="4"/>
      <c r="AD73" s="4"/>
    </row>
    <row r="74" spans="1:30" ht="15" hidden="1" customHeight="1" x14ac:dyDescent="0.2">
      <c r="A74" s="68" t="s">
        <v>79</v>
      </c>
      <c r="B74" s="68" t="s">
        <v>80</v>
      </c>
      <c r="C74" s="68" t="s">
        <v>30</v>
      </c>
      <c r="D74" s="68" t="s">
        <v>37</v>
      </c>
      <c r="E74" s="68" t="s">
        <v>32</v>
      </c>
      <c r="F74" s="68" t="s">
        <v>33</v>
      </c>
      <c r="G74" s="68" t="s">
        <v>39</v>
      </c>
      <c r="H74" s="69" t="s">
        <v>35</v>
      </c>
      <c r="I74" s="69" t="s">
        <v>35</v>
      </c>
      <c r="J74" s="70" t="s">
        <v>88</v>
      </c>
      <c r="K74" s="71">
        <v>8889427</v>
      </c>
      <c r="L74" s="60">
        <v>-561427</v>
      </c>
      <c r="M74" s="71">
        <v>8328000</v>
      </c>
      <c r="N74" s="72"/>
      <c r="O74" s="71">
        <v>8328000</v>
      </c>
      <c r="P74" s="71">
        <v>8328000</v>
      </c>
      <c r="Q74" s="71">
        <v>0</v>
      </c>
      <c r="R74" s="59" t="s">
        <v>409</v>
      </c>
      <c r="S74" s="71">
        <v>8328000</v>
      </c>
      <c r="T74" s="71">
        <v>0</v>
      </c>
      <c r="U74" s="71">
        <v>0</v>
      </c>
      <c r="V74" s="71">
        <v>8328000</v>
      </c>
      <c r="W74" s="71">
        <v>0</v>
      </c>
      <c r="X74" s="71">
        <v>7518565.1800000006</v>
      </c>
      <c r="Y74" s="5">
        <f t="shared" si="3"/>
        <v>8328000</v>
      </c>
      <c r="Z74" s="5">
        <f t="shared" si="0"/>
        <v>0</v>
      </c>
      <c r="AA74" s="5">
        <f t="shared" si="1"/>
        <v>0</v>
      </c>
      <c r="AB74" s="5">
        <f t="shared" si="2"/>
        <v>0</v>
      </c>
      <c r="AC74" s="4"/>
      <c r="AD74" s="4"/>
    </row>
    <row r="75" spans="1:30" ht="15" hidden="1" customHeight="1" x14ac:dyDescent="0.2">
      <c r="A75" s="68" t="s">
        <v>79</v>
      </c>
      <c r="B75" s="68" t="s">
        <v>80</v>
      </c>
      <c r="C75" s="68" t="s">
        <v>30</v>
      </c>
      <c r="D75" s="68" t="s">
        <v>37</v>
      </c>
      <c r="E75" s="68" t="s">
        <v>32</v>
      </c>
      <c r="F75" s="68" t="s">
        <v>33</v>
      </c>
      <c r="G75" s="68" t="s">
        <v>44</v>
      </c>
      <c r="H75" s="69" t="s">
        <v>45</v>
      </c>
      <c r="I75" s="69" t="s">
        <v>45</v>
      </c>
      <c r="J75" s="70" t="s">
        <v>383</v>
      </c>
      <c r="K75" s="71">
        <v>0</v>
      </c>
      <c r="L75" s="60">
        <v>80375.170000000013</v>
      </c>
      <c r="M75" s="71">
        <v>80375.170000000013</v>
      </c>
      <c r="N75" s="72"/>
      <c r="O75" s="71">
        <v>80375.170000000013</v>
      </c>
      <c r="P75" s="71">
        <v>80375.170000000013</v>
      </c>
      <c r="Q75" s="71">
        <v>0</v>
      </c>
      <c r="R75" s="59" t="s">
        <v>409</v>
      </c>
      <c r="S75" s="71"/>
      <c r="T75" s="71">
        <v>0</v>
      </c>
      <c r="U75" s="71">
        <v>80375.170000000013</v>
      </c>
      <c r="V75" s="71">
        <v>80375.170000000013</v>
      </c>
      <c r="W75" s="71">
        <v>0</v>
      </c>
      <c r="X75" s="71">
        <v>80375.170000000013</v>
      </c>
      <c r="Y75" s="5">
        <f t="shared" si="3"/>
        <v>80375.170000000013</v>
      </c>
      <c r="Z75" s="5">
        <f t="shared" si="0"/>
        <v>0</v>
      </c>
      <c r="AA75" s="5">
        <f t="shared" si="1"/>
        <v>0</v>
      </c>
      <c r="AB75" s="5">
        <f t="shared" si="2"/>
        <v>0</v>
      </c>
      <c r="AC75" s="4"/>
      <c r="AD75" s="4"/>
    </row>
    <row r="76" spans="1:30" ht="15" hidden="1" customHeight="1" x14ac:dyDescent="0.2">
      <c r="A76" s="68" t="s">
        <v>79</v>
      </c>
      <c r="B76" s="68" t="s">
        <v>80</v>
      </c>
      <c r="C76" s="68" t="s">
        <v>30</v>
      </c>
      <c r="D76" s="68" t="s">
        <v>37</v>
      </c>
      <c r="E76" s="68" t="s">
        <v>32</v>
      </c>
      <c r="F76" s="68" t="s">
        <v>33</v>
      </c>
      <c r="G76" s="68" t="s">
        <v>44</v>
      </c>
      <c r="H76" s="69" t="s">
        <v>45</v>
      </c>
      <c r="I76" s="69" t="s">
        <v>45</v>
      </c>
      <c r="J76" s="70" t="s">
        <v>552</v>
      </c>
      <c r="K76" s="71">
        <v>0</v>
      </c>
      <c r="L76" s="60">
        <v>5500</v>
      </c>
      <c r="M76" s="71">
        <v>5500</v>
      </c>
      <c r="N76" s="72"/>
      <c r="O76" s="71">
        <v>5500</v>
      </c>
      <c r="P76" s="71">
        <v>5500</v>
      </c>
      <c r="Q76" s="71">
        <v>0</v>
      </c>
      <c r="R76" s="59" t="s">
        <v>409</v>
      </c>
      <c r="S76" s="71"/>
      <c r="T76" s="71">
        <v>0</v>
      </c>
      <c r="U76" s="71">
        <v>5500</v>
      </c>
      <c r="V76" s="71">
        <v>5500</v>
      </c>
      <c r="W76" s="71">
        <v>0</v>
      </c>
      <c r="X76" s="71">
        <v>5500</v>
      </c>
      <c r="Y76" s="5">
        <f t="shared" si="3"/>
        <v>5500</v>
      </c>
      <c r="Z76" s="5">
        <f t="shared" si="0"/>
        <v>0</v>
      </c>
      <c r="AA76" s="5">
        <f t="shared" si="1"/>
        <v>0</v>
      </c>
      <c r="AB76" s="5">
        <f t="shared" si="2"/>
        <v>0</v>
      </c>
      <c r="AC76" s="4"/>
      <c r="AD76" s="4"/>
    </row>
    <row r="77" spans="1:30" ht="15" hidden="1" customHeight="1" x14ac:dyDescent="0.2">
      <c r="A77" s="68" t="s">
        <v>89</v>
      </c>
      <c r="B77" s="68" t="s">
        <v>89</v>
      </c>
      <c r="C77" s="68" t="s">
        <v>30</v>
      </c>
      <c r="D77" s="68" t="s">
        <v>37</v>
      </c>
      <c r="E77" s="68" t="s">
        <v>32</v>
      </c>
      <c r="F77" s="68" t="s">
        <v>33</v>
      </c>
      <c r="G77" s="68" t="s">
        <v>34</v>
      </c>
      <c r="H77" s="69" t="s">
        <v>35</v>
      </c>
      <c r="I77" s="69" t="s">
        <v>35</v>
      </c>
      <c r="J77" s="70" t="s">
        <v>90</v>
      </c>
      <c r="K77" s="71">
        <v>29520</v>
      </c>
      <c r="L77" s="60">
        <v>-1932</v>
      </c>
      <c r="M77" s="71">
        <v>27588</v>
      </c>
      <c r="N77" s="72"/>
      <c r="O77" s="71">
        <v>27588</v>
      </c>
      <c r="P77" s="71">
        <v>27588</v>
      </c>
      <c r="Q77" s="71">
        <v>0</v>
      </c>
      <c r="R77" s="59" t="s">
        <v>409</v>
      </c>
      <c r="S77" s="71">
        <v>27588</v>
      </c>
      <c r="T77" s="71">
        <v>0</v>
      </c>
      <c r="U77" s="71">
        <v>0</v>
      </c>
      <c r="V77" s="71">
        <v>27588</v>
      </c>
      <c r="W77" s="71">
        <v>0</v>
      </c>
      <c r="X77" s="71">
        <v>21184.84</v>
      </c>
      <c r="Y77" s="5">
        <f t="shared" si="3"/>
        <v>27588</v>
      </c>
      <c r="Z77" s="5">
        <f t="shared" si="0"/>
        <v>0</v>
      </c>
      <c r="AA77" s="5">
        <f t="shared" si="1"/>
        <v>0</v>
      </c>
      <c r="AB77" s="5">
        <f t="shared" si="2"/>
        <v>0</v>
      </c>
      <c r="AC77" s="4"/>
      <c r="AD77" s="4"/>
    </row>
    <row r="78" spans="1:30" ht="15" hidden="1" customHeight="1" x14ac:dyDescent="0.2">
      <c r="A78" s="68" t="s">
        <v>89</v>
      </c>
      <c r="B78" s="68" t="s">
        <v>89</v>
      </c>
      <c r="C78" s="68" t="s">
        <v>30</v>
      </c>
      <c r="D78" s="68" t="s">
        <v>37</v>
      </c>
      <c r="E78" s="68" t="s">
        <v>32</v>
      </c>
      <c r="F78" s="68" t="s">
        <v>55</v>
      </c>
      <c r="G78" s="68" t="s">
        <v>44</v>
      </c>
      <c r="H78" s="69" t="s">
        <v>35</v>
      </c>
      <c r="I78" s="69" t="s">
        <v>45</v>
      </c>
      <c r="J78" s="70" t="s">
        <v>423</v>
      </c>
      <c r="K78" s="71">
        <v>282212</v>
      </c>
      <c r="L78" s="60">
        <v>-282212</v>
      </c>
      <c r="M78" s="71">
        <v>0</v>
      </c>
      <c r="N78" s="72"/>
      <c r="O78" s="71">
        <v>0</v>
      </c>
      <c r="P78" s="71">
        <v>0</v>
      </c>
      <c r="Q78" s="71">
        <v>0</v>
      </c>
      <c r="R78" s="59" t="s">
        <v>409</v>
      </c>
      <c r="S78" s="71"/>
      <c r="T78" s="71">
        <v>0</v>
      </c>
      <c r="U78" s="71">
        <v>0</v>
      </c>
      <c r="V78" s="71">
        <v>0</v>
      </c>
      <c r="W78" s="71">
        <v>0</v>
      </c>
      <c r="X78" s="71">
        <v>0</v>
      </c>
      <c r="Y78" s="5">
        <f t="shared" si="3"/>
        <v>0</v>
      </c>
      <c r="Z78" s="5">
        <f t="shared" si="0"/>
        <v>0</v>
      </c>
      <c r="AA78" s="5">
        <f t="shared" si="1"/>
        <v>0</v>
      </c>
      <c r="AB78" s="5">
        <f t="shared" si="2"/>
        <v>0</v>
      </c>
      <c r="AC78" s="4"/>
      <c r="AD78" s="4"/>
    </row>
    <row r="79" spans="1:30" ht="15" hidden="1" customHeight="1" x14ac:dyDescent="0.2">
      <c r="A79" s="68" t="s">
        <v>89</v>
      </c>
      <c r="B79" s="68" t="s">
        <v>89</v>
      </c>
      <c r="C79" s="68" t="s">
        <v>30</v>
      </c>
      <c r="D79" s="68" t="s">
        <v>37</v>
      </c>
      <c r="E79" s="68" t="s">
        <v>32</v>
      </c>
      <c r="F79" s="68" t="s">
        <v>33</v>
      </c>
      <c r="G79" s="68" t="s">
        <v>34</v>
      </c>
      <c r="H79" s="69" t="s">
        <v>35</v>
      </c>
      <c r="I79" s="69" t="s">
        <v>35</v>
      </c>
      <c r="J79" s="70" t="s">
        <v>91</v>
      </c>
      <c r="K79" s="71">
        <v>43054</v>
      </c>
      <c r="L79" s="60">
        <v>-43054</v>
      </c>
      <c r="M79" s="71">
        <v>0</v>
      </c>
      <c r="N79" s="72"/>
      <c r="O79" s="71">
        <v>0</v>
      </c>
      <c r="P79" s="71">
        <v>0</v>
      </c>
      <c r="Q79" s="71">
        <v>0</v>
      </c>
      <c r="R79" s="59" t="s">
        <v>409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1">
        <v>0</v>
      </c>
      <c r="Y79" s="5">
        <f t="shared" si="3"/>
        <v>0</v>
      </c>
      <c r="Z79" s="5">
        <f t="shared" si="0"/>
        <v>0</v>
      </c>
      <c r="AA79" s="5">
        <f t="shared" si="1"/>
        <v>0</v>
      </c>
      <c r="AB79" s="5">
        <f t="shared" si="2"/>
        <v>0</v>
      </c>
      <c r="AC79" s="4"/>
      <c r="AD79" s="4"/>
    </row>
    <row r="80" spans="1:30" ht="15" hidden="1" customHeight="1" x14ac:dyDescent="0.2">
      <c r="A80" s="68" t="s">
        <v>89</v>
      </c>
      <c r="B80" s="68" t="s">
        <v>89</v>
      </c>
      <c r="C80" s="68" t="s">
        <v>30</v>
      </c>
      <c r="D80" s="68" t="s">
        <v>64</v>
      </c>
      <c r="E80" s="68" t="s">
        <v>32</v>
      </c>
      <c r="F80" s="68" t="s">
        <v>33</v>
      </c>
      <c r="G80" s="68" t="s">
        <v>44</v>
      </c>
      <c r="H80" s="69" t="s">
        <v>45</v>
      </c>
      <c r="I80" s="69" t="s">
        <v>35</v>
      </c>
      <c r="J80" s="70" t="s">
        <v>493</v>
      </c>
      <c r="K80" s="71"/>
      <c r="L80" s="60">
        <v>4593.9799999999996</v>
      </c>
      <c r="M80" s="71">
        <v>4593.9799999999996</v>
      </c>
      <c r="N80" s="72"/>
      <c r="O80" s="71">
        <v>4593.9799999999996</v>
      </c>
      <c r="P80" s="71">
        <v>4593.9799999999996</v>
      </c>
      <c r="Q80" s="71">
        <v>0</v>
      </c>
      <c r="R80" s="59" t="s">
        <v>409</v>
      </c>
      <c r="S80" s="71">
        <v>4593.9799999999996</v>
      </c>
      <c r="T80" s="71">
        <v>0</v>
      </c>
      <c r="U80" s="71">
        <v>0</v>
      </c>
      <c r="V80" s="71">
        <v>4593.9799999999996</v>
      </c>
      <c r="W80" s="71">
        <v>0</v>
      </c>
      <c r="X80" s="71">
        <v>0</v>
      </c>
      <c r="Y80" s="5">
        <f t="shared" si="3"/>
        <v>4593.9799999999996</v>
      </c>
      <c r="Z80" s="5">
        <f t="shared" si="0"/>
        <v>0</v>
      </c>
      <c r="AA80" s="5">
        <f t="shared" si="1"/>
        <v>0</v>
      </c>
      <c r="AB80" s="5">
        <f t="shared" si="2"/>
        <v>0</v>
      </c>
      <c r="AC80" s="4"/>
      <c r="AD80" s="4"/>
    </row>
    <row r="81" spans="1:30" ht="15" hidden="1" customHeight="1" x14ac:dyDescent="0.2">
      <c r="A81" s="68" t="s">
        <v>89</v>
      </c>
      <c r="B81" s="68" t="s">
        <v>93</v>
      </c>
      <c r="C81" s="68" t="s">
        <v>30</v>
      </c>
      <c r="D81" s="68" t="s">
        <v>37</v>
      </c>
      <c r="E81" s="68" t="s">
        <v>32</v>
      </c>
      <c r="F81" s="68" t="s">
        <v>33</v>
      </c>
      <c r="G81" s="68" t="s">
        <v>44</v>
      </c>
      <c r="H81" s="69" t="s">
        <v>35</v>
      </c>
      <c r="I81" s="69" t="s">
        <v>45</v>
      </c>
      <c r="J81" s="70" t="s">
        <v>94</v>
      </c>
      <c r="K81" s="71">
        <v>10000</v>
      </c>
      <c r="L81" s="58">
        <v>-10000</v>
      </c>
      <c r="M81" s="71">
        <v>0</v>
      </c>
      <c r="N81" s="72"/>
      <c r="O81" s="71">
        <v>0</v>
      </c>
      <c r="P81" s="71">
        <v>0</v>
      </c>
      <c r="Q81" s="71">
        <v>0</v>
      </c>
      <c r="R81" s="59" t="s">
        <v>409</v>
      </c>
      <c r="S81" s="71"/>
      <c r="T81" s="71">
        <v>0</v>
      </c>
      <c r="U81" s="71">
        <v>0</v>
      </c>
      <c r="V81" s="71">
        <v>0</v>
      </c>
      <c r="W81" s="71">
        <v>0</v>
      </c>
      <c r="X81" s="71">
        <v>0</v>
      </c>
      <c r="Y81" s="5">
        <f t="shared" si="3"/>
        <v>0</v>
      </c>
      <c r="Z81" s="5">
        <f t="shared" si="0"/>
        <v>0</v>
      </c>
      <c r="AA81" s="5">
        <f t="shared" si="1"/>
        <v>0</v>
      </c>
      <c r="AB81" s="5">
        <f t="shared" si="2"/>
        <v>0</v>
      </c>
      <c r="AC81" s="4"/>
      <c r="AD81" s="4"/>
    </row>
    <row r="82" spans="1:30" ht="15" hidden="1" customHeight="1" x14ac:dyDescent="0.2">
      <c r="A82" s="68" t="s">
        <v>89</v>
      </c>
      <c r="B82" s="68" t="s">
        <v>93</v>
      </c>
      <c r="C82" s="68" t="s">
        <v>30</v>
      </c>
      <c r="D82" s="73" t="s">
        <v>64</v>
      </c>
      <c r="E82" s="68" t="s">
        <v>32</v>
      </c>
      <c r="F82" s="68" t="s">
        <v>33</v>
      </c>
      <c r="G82" s="68" t="s">
        <v>44</v>
      </c>
      <c r="H82" s="69" t="s">
        <v>35</v>
      </c>
      <c r="I82" s="69" t="s">
        <v>45</v>
      </c>
      <c r="J82" s="70" t="s">
        <v>95</v>
      </c>
      <c r="K82" s="71">
        <v>200000</v>
      </c>
      <c r="L82" s="60">
        <v>79969.09</v>
      </c>
      <c r="M82" s="71">
        <v>279969.08999999997</v>
      </c>
      <c r="N82" s="72"/>
      <c r="O82" s="71">
        <v>279969.09000000003</v>
      </c>
      <c r="P82" s="71">
        <v>279969.08999999997</v>
      </c>
      <c r="Q82" s="71">
        <v>0</v>
      </c>
      <c r="R82" s="59" t="s">
        <v>409</v>
      </c>
      <c r="S82" s="71"/>
      <c r="T82" s="71">
        <v>0</v>
      </c>
      <c r="U82" s="71">
        <v>279969.09000000003</v>
      </c>
      <c r="V82" s="71">
        <v>279969.09000000003</v>
      </c>
      <c r="W82" s="71">
        <v>0</v>
      </c>
      <c r="X82" s="71">
        <v>277989.08999999997</v>
      </c>
      <c r="Y82" s="5">
        <f t="shared" si="3"/>
        <v>279969.09000000003</v>
      </c>
      <c r="Z82" s="5">
        <f t="shared" si="0"/>
        <v>0</v>
      </c>
      <c r="AA82" s="5">
        <f t="shared" si="1"/>
        <v>0</v>
      </c>
      <c r="AB82" s="5">
        <f t="shared" si="2"/>
        <v>0</v>
      </c>
      <c r="AC82" s="4"/>
      <c r="AD82" s="4"/>
    </row>
    <row r="83" spans="1:30" ht="15" hidden="1" customHeight="1" x14ac:dyDescent="0.2">
      <c r="A83" s="68" t="s">
        <v>89</v>
      </c>
      <c r="B83" s="68" t="s">
        <v>93</v>
      </c>
      <c r="C83" s="68" t="s">
        <v>30</v>
      </c>
      <c r="D83" s="68" t="s">
        <v>37</v>
      </c>
      <c r="E83" s="68" t="s">
        <v>32</v>
      </c>
      <c r="F83" s="68" t="s">
        <v>33</v>
      </c>
      <c r="G83" s="68" t="s">
        <v>44</v>
      </c>
      <c r="H83" s="69" t="s">
        <v>35</v>
      </c>
      <c r="I83" s="69" t="s">
        <v>45</v>
      </c>
      <c r="J83" s="75" t="s">
        <v>96</v>
      </c>
      <c r="K83" s="71">
        <v>1000000</v>
      </c>
      <c r="L83" s="58">
        <v>-352502.1</v>
      </c>
      <c r="M83" s="71">
        <v>647497.9</v>
      </c>
      <c r="N83" s="72"/>
      <c r="O83" s="71">
        <v>647497.9</v>
      </c>
      <c r="P83" s="71">
        <v>647497.9</v>
      </c>
      <c r="Q83" s="71">
        <v>0</v>
      </c>
      <c r="R83" s="59" t="s">
        <v>409</v>
      </c>
      <c r="S83" s="71"/>
      <c r="T83" s="71">
        <v>0</v>
      </c>
      <c r="U83" s="71">
        <v>647497.9</v>
      </c>
      <c r="V83" s="71">
        <v>647497.9</v>
      </c>
      <c r="W83" s="71">
        <v>0</v>
      </c>
      <c r="X83" s="71">
        <v>642135</v>
      </c>
      <c r="Y83" s="5">
        <f t="shared" si="3"/>
        <v>647497.9</v>
      </c>
      <c r="Z83" s="5">
        <f t="shared" si="0"/>
        <v>0</v>
      </c>
      <c r="AA83" s="5">
        <f t="shared" si="1"/>
        <v>0</v>
      </c>
      <c r="AB83" s="5">
        <f t="shared" si="2"/>
        <v>0</v>
      </c>
      <c r="AC83" s="4"/>
      <c r="AD83" s="4"/>
    </row>
    <row r="84" spans="1:30" ht="15" hidden="1" customHeight="1" x14ac:dyDescent="0.2">
      <c r="A84" s="68" t="s">
        <v>89</v>
      </c>
      <c r="B84" s="68" t="s">
        <v>93</v>
      </c>
      <c r="C84" s="68" t="s">
        <v>30</v>
      </c>
      <c r="D84" s="68" t="s">
        <v>37</v>
      </c>
      <c r="E84" s="68" t="s">
        <v>32</v>
      </c>
      <c r="F84" s="68" t="s">
        <v>33</v>
      </c>
      <c r="G84" s="68" t="s">
        <v>44</v>
      </c>
      <c r="H84" s="69" t="s">
        <v>35</v>
      </c>
      <c r="I84" s="69" t="s">
        <v>45</v>
      </c>
      <c r="J84" s="70" t="s">
        <v>97</v>
      </c>
      <c r="K84" s="71">
        <v>40000</v>
      </c>
      <c r="L84" s="58">
        <v>-4534.75</v>
      </c>
      <c r="M84" s="71">
        <v>35465.25</v>
      </c>
      <c r="N84" s="72"/>
      <c r="O84" s="71">
        <v>35465.25</v>
      </c>
      <c r="P84" s="71">
        <v>35465.25</v>
      </c>
      <c r="Q84" s="71">
        <v>0</v>
      </c>
      <c r="R84" s="59" t="s">
        <v>409</v>
      </c>
      <c r="S84" s="71"/>
      <c r="T84" s="71">
        <v>0</v>
      </c>
      <c r="U84" s="71">
        <v>35465.25</v>
      </c>
      <c r="V84" s="71">
        <v>35465.25</v>
      </c>
      <c r="W84" s="71">
        <v>0</v>
      </c>
      <c r="X84" s="71">
        <v>35465.25</v>
      </c>
      <c r="Y84" s="5">
        <f t="shared" si="3"/>
        <v>35465.25</v>
      </c>
      <c r="Z84" s="5">
        <f t="shared" si="0"/>
        <v>0</v>
      </c>
      <c r="AA84" s="5">
        <f t="shared" si="1"/>
        <v>0</v>
      </c>
      <c r="AB84" s="5">
        <f t="shared" si="2"/>
        <v>0</v>
      </c>
      <c r="AC84" s="4"/>
      <c r="AD84" s="4"/>
    </row>
    <row r="85" spans="1:30" ht="15" hidden="1" customHeight="1" x14ac:dyDescent="0.2">
      <c r="A85" s="68" t="s">
        <v>89</v>
      </c>
      <c r="B85" s="68" t="s">
        <v>93</v>
      </c>
      <c r="C85" s="68" t="s">
        <v>30</v>
      </c>
      <c r="D85" s="68" t="s">
        <v>37</v>
      </c>
      <c r="E85" s="68" t="s">
        <v>32</v>
      </c>
      <c r="F85" s="68" t="s">
        <v>33</v>
      </c>
      <c r="G85" s="68" t="s">
        <v>44</v>
      </c>
      <c r="H85" s="69" t="s">
        <v>45</v>
      </c>
      <c r="I85" s="69" t="s">
        <v>45</v>
      </c>
      <c r="J85" s="70" t="s">
        <v>553</v>
      </c>
      <c r="K85" s="78"/>
      <c r="L85" s="61">
        <v>4862</v>
      </c>
      <c r="M85" s="71">
        <v>4862</v>
      </c>
      <c r="N85" s="79"/>
      <c r="O85" s="71">
        <v>4862</v>
      </c>
      <c r="P85" s="71">
        <v>4862</v>
      </c>
      <c r="Q85" s="71">
        <v>0</v>
      </c>
      <c r="R85" s="59" t="s">
        <v>409</v>
      </c>
      <c r="S85" s="71"/>
      <c r="T85" s="71">
        <v>0</v>
      </c>
      <c r="U85" s="71">
        <v>4862</v>
      </c>
      <c r="V85" s="71">
        <v>4862</v>
      </c>
      <c r="W85" s="71">
        <v>0</v>
      </c>
      <c r="X85" s="71">
        <v>4862</v>
      </c>
      <c r="Y85" s="5">
        <f t="shared" si="3"/>
        <v>4862</v>
      </c>
      <c r="Z85" s="5">
        <f t="shared" si="0"/>
        <v>0</v>
      </c>
      <c r="AA85" s="5">
        <f t="shared" si="1"/>
        <v>0</v>
      </c>
      <c r="AB85" s="5">
        <f t="shared" si="2"/>
        <v>0</v>
      </c>
      <c r="AC85" s="4"/>
      <c r="AD85" s="4"/>
    </row>
    <row r="86" spans="1:30" ht="15" hidden="1" customHeight="1" x14ac:dyDescent="0.2">
      <c r="A86" s="73" t="s">
        <v>89</v>
      </c>
      <c r="B86" s="73" t="s">
        <v>93</v>
      </c>
      <c r="C86" s="73" t="s">
        <v>30</v>
      </c>
      <c r="D86" s="73" t="s">
        <v>37</v>
      </c>
      <c r="E86" s="73" t="s">
        <v>32</v>
      </c>
      <c r="F86" s="73" t="s">
        <v>33</v>
      </c>
      <c r="G86" s="73" t="s">
        <v>44</v>
      </c>
      <c r="H86" s="74" t="s">
        <v>35</v>
      </c>
      <c r="I86" s="74" t="s">
        <v>45</v>
      </c>
      <c r="J86" s="70" t="s">
        <v>98</v>
      </c>
      <c r="K86" s="78">
        <v>300000</v>
      </c>
      <c r="L86" s="61">
        <v>-257066.8</v>
      </c>
      <c r="M86" s="71">
        <v>42933.200000000012</v>
      </c>
      <c r="N86" s="79"/>
      <c r="O86" s="71">
        <v>42933.2</v>
      </c>
      <c r="P86" s="71">
        <v>42933.200000000012</v>
      </c>
      <c r="Q86" s="71">
        <v>0</v>
      </c>
      <c r="R86" s="59" t="s">
        <v>409</v>
      </c>
      <c r="S86" s="71"/>
      <c r="T86" s="71">
        <v>0</v>
      </c>
      <c r="U86" s="71">
        <v>42933.2</v>
      </c>
      <c r="V86" s="71">
        <v>42933.2</v>
      </c>
      <c r="W86" s="71">
        <v>0</v>
      </c>
      <c r="X86" s="71">
        <v>23866.25</v>
      </c>
      <c r="Y86" s="5">
        <f t="shared" si="3"/>
        <v>42933.2</v>
      </c>
      <c r="Z86" s="5">
        <f t="shared" si="0"/>
        <v>0</v>
      </c>
      <c r="AA86" s="5">
        <f t="shared" si="1"/>
        <v>0</v>
      </c>
      <c r="AB86" s="5">
        <f t="shared" si="2"/>
        <v>0</v>
      </c>
      <c r="AC86" s="4"/>
      <c r="AD86" s="4"/>
    </row>
    <row r="87" spans="1:30" ht="15" hidden="1" customHeight="1" x14ac:dyDescent="0.2">
      <c r="A87" s="73" t="s">
        <v>89</v>
      </c>
      <c r="B87" s="73" t="s">
        <v>93</v>
      </c>
      <c r="C87" s="73" t="s">
        <v>30</v>
      </c>
      <c r="D87" s="73" t="s">
        <v>37</v>
      </c>
      <c r="E87" s="73" t="s">
        <v>32</v>
      </c>
      <c r="F87" s="73" t="s">
        <v>33</v>
      </c>
      <c r="G87" s="73" t="s">
        <v>44</v>
      </c>
      <c r="H87" s="74" t="s">
        <v>45</v>
      </c>
      <c r="I87" s="74" t="s">
        <v>45</v>
      </c>
      <c r="J87" s="70" t="s">
        <v>554</v>
      </c>
      <c r="K87" s="78"/>
      <c r="L87" s="61">
        <v>12700</v>
      </c>
      <c r="M87" s="71">
        <v>12700</v>
      </c>
      <c r="N87" s="79"/>
      <c r="O87" s="71">
        <v>12700</v>
      </c>
      <c r="P87" s="71">
        <v>12700</v>
      </c>
      <c r="Q87" s="71">
        <v>0</v>
      </c>
      <c r="R87" s="59" t="s">
        <v>409</v>
      </c>
      <c r="S87" s="71"/>
      <c r="T87" s="71">
        <v>0</v>
      </c>
      <c r="U87" s="71">
        <v>12700</v>
      </c>
      <c r="V87" s="71">
        <v>12700</v>
      </c>
      <c r="W87" s="71">
        <v>0</v>
      </c>
      <c r="X87" s="71">
        <v>12700</v>
      </c>
      <c r="Y87" s="5">
        <f t="shared" si="3"/>
        <v>12700</v>
      </c>
      <c r="Z87" s="5">
        <f t="shared" si="0"/>
        <v>0</v>
      </c>
      <c r="AA87" s="5">
        <f t="shared" si="1"/>
        <v>0</v>
      </c>
      <c r="AB87" s="5">
        <f t="shared" si="2"/>
        <v>0</v>
      </c>
      <c r="AC87" s="4"/>
      <c r="AD87" s="4"/>
    </row>
    <row r="88" spans="1:30" ht="15" hidden="1" customHeight="1" x14ac:dyDescent="0.2">
      <c r="A88" s="73" t="s">
        <v>89</v>
      </c>
      <c r="B88" s="73" t="s">
        <v>93</v>
      </c>
      <c r="C88" s="73" t="s">
        <v>30</v>
      </c>
      <c r="D88" s="73" t="s">
        <v>37</v>
      </c>
      <c r="E88" s="73" t="s">
        <v>32</v>
      </c>
      <c r="F88" s="73" t="s">
        <v>33</v>
      </c>
      <c r="G88" s="68" t="s">
        <v>34</v>
      </c>
      <c r="H88" s="74" t="s">
        <v>45</v>
      </c>
      <c r="I88" s="69" t="s">
        <v>35</v>
      </c>
      <c r="J88" s="70" t="s">
        <v>494</v>
      </c>
      <c r="K88" s="78">
        <v>0</v>
      </c>
      <c r="L88" s="61">
        <v>36859.26</v>
      </c>
      <c r="M88" s="71">
        <v>36859.26</v>
      </c>
      <c r="N88" s="79"/>
      <c r="O88" s="71">
        <v>36859.26</v>
      </c>
      <c r="P88" s="71">
        <v>36859.26</v>
      </c>
      <c r="Q88" s="71">
        <v>0</v>
      </c>
      <c r="R88" s="59" t="s">
        <v>409</v>
      </c>
      <c r="S88" s="71">
        <v>36859.26</v>
      </c>
      <c r="T88" s="71">
        <v>0</v>
      </c>
      <c r="U88" s="71">
        <v>0</v>
      </c>
      <c r="V88" s="71">
        <v>36859.26</v>
      </c>
      <c r="W88" s="71">
        <v>0</v>
      </c>
      <c r="X88" s="71">
        <v>20833.689999999999</v>
      </c>
      <c r="Y88" s="5">
        <f t="shared" si="3"/>
        <v>36859.26</v>
      </c>
      <c r="Z88" s="5">
        <f t="shared" si="0"/>
        <v>0</v>
      </c>
      <c r="AA88" s="5">
        <f t="shared" si="1"/>
        <v>0</v>
      </c>
      <c r="AB88" s="5">
        <f t="shared" si="2"/>
        <v>0</v>
      </c>
      <c r="AC88" s="4"/>
      <c r="AD88" s="4"/>
    </row>
    <row r="89" spans="1:30" ht="15" hidden="1" customHeight="1" x14ac:dyDescent="0.2">
      <c r="A89" s="73" t="s">
        <v>89</v>
      </c>
      <c r="B89" s="73" t="s">
        <v>93</v>
      </c>
      <c r="C89" s="73" t="s">
        <v>30</v>
      </c>
      <c r="D89" s="73" t="s">
        <v>37</v>
      </c>
      <c r="E89" s="73" t="s">
        <v>32</v>
      </c>
      <c r="F89" s="73" t="s">
        <v>33</v>
      </c>
      <c r="G89" s="73" t="s">
        <v>44</v>
      </c>
      <c r="H89" s="74" t="s">
        <v>45</v>
      </c>
      <c r="I89" s="74" t="s">
        <v>45</v>
      </c>
      <c r="J89" s="80" t="s">
        <v>384</v>
      </c>
      <c r="K89" s="78"/>
      <c r="L89" s="61">
        <v>10927.319999999996</v>
      </c>
      <c r="M89" s="71">
        <v>10927.319999999996</v>
      </c>
      <c r="N89" s="79"/>
      <c r="O89" s="71">
        <v>10927.32</v>
      </c>
      <c r="P89" s="71">
        <v>10927.319999999996</v>
      </c>
      <c r="Q89" s="71">
        <v>0</v>
      </c>
      <c r="R89" s="59" t="s">
        <v>409</v>
      </c>
      <c r="S89" s="71"/>
      <c r="T89" s="71">
        <v>0</v>
      </c>
      <c r="U89" s="71">
        <v>10927.32</v>
      </c>
      <c r="V89" s="71">
        <v>10927.32</v>
      </c>
      <c r="W89" s="71">
        <v>0</v>
      </c>
      <c r="X89" s="71">
        <v>10927.32</v>
      </c>
      <c r="Y89" s="5">
        <f t="shared" si="3"/>
        <v>10927.32</v>
      </c>
      <c r="Z89" s="5">
        <f t="shared" si="0"/>
        <v>0</v>
      </c>
      <c r="AA89" s="5">
        <f t="shared" si="1"/>
        <v>0</v>
      </c>
      <c r="AB89" s="5">
        <f t="shared" si="2"/>
        <v>0</v>
      </c>
      <c r="AC89" s="4"/>
      <c r="AD89" s="4"/>
    </row>
    <row r="90" spans="1:30" ht="15" hidden="1" customHeight="1" x14ac:dyDescent="0.2">
      <c r="A90" s="73" t="s">
        <v>89</v>
      </c>
      <c r="B90" s="73" t="s">
        <v>93</v>
      </c>
      <c r="C90" s="73" t="s">
        <v>30</v>
      </c>
      <c r="D90" s="73" t="s">
        <v>37</v>
      </c>
      <c r="E90" s="73" t="s">
        <v>32</v>
      </c>
      <c r="F90" s="73" t="s">
        <v>33</v>
      </c>
      <c r="G90" s="73" t="s">
        <v>44</v>
      </c>
      <c r="H90" s="74" t="s">
        <v>45</v>
      </c>
      <c r="I90" s="74" t="s">
        <v>45</v>
      </c>
      <c r="J90" s="80" t="s">
        <v>424</v>
      </c>
      <c r="K90" s="78"/>
      <c r="L90" s="61">
        <v>2097.9</v>
      </c>
      <c r="M90" s="71">
        <v>2097.9</v>
      </c>
      <c r="N90" s="79"/>
      <c r="O90" s="71">
        <v>2097.9</v>
      </c>
      <c r="P90" s="71">
        <v>2097.9</v>
      </c>
      <c r="Q90" s="71">
        <v>0</v>
      </c>
      <c r="R90" s="59" t="s">
        <v>409</v>
      </c>
      <c r="S90" s="71"/>
      <c r="T90" s="71">
        <v>0</v>
      </c>
      <c r="U90" s="71">
        <v>2097.9</v>
      </c>
      <c r="V90" s="71">
        <v>2097.9</v>
      </c>
      <c r="W90" s="71">
        <v>0</v>
      </c>
      <c r="X90" s="71">
        <v>2097.9</v>
      </c>
      <c r="Y90" s="5">
        <f t="shared" si="3"/>
        <v>2097.9</v>
      </c>
      <c r="Z90" s="5">
        <f t="shared" si="0"/>
        <v>0</v>
      </c>
      <c r="AA90" s="5">
        <f t="shared" si="1"/>
        <v>0</v>
      </c>
      <c r="AB90" s="5">
        <f t="shared" si="2"/>
        <v>0</v>
      </c>
      <c r="AC90" s="4"/>
      <c r="AD90" s="4"/>
    </row>
    <row r="91" spans="1:30" ht="15" hidden="1" customHeight="1" x14ac:dyDescent="0.2">
      <c r="A91" s="68" t="s">
        <v>89</v>
      </c>
      <c r="B91" s="68" t="s">
        <v>93</v>
      </c>
      <c r="C91" s="68" t="s">
        <v>30</v>
      </c>
      <c r="D91" s="68" t="s">
        <v>37</v>
      </c>
      <c r="E91" s="68" t="s">
        <v>32</v>
      </c>
      <c r="F91" s="68" t="s">
        <v>33</v>
      </c>
      <c r="G91" s="68" t="s">
        <v>44</v>
      </c>
      <c r="H91" s="69" t="s">
        <v>35</v>
      </c>
      <c r="I91" s="69" t="s">
        <v>45</v>
      </c>
      <c r="J91" s="70" t="s">
        <v>99</v>
      </c>
      <c r="K91" s="71">
        <v>200000</v>
      </c>
      <c r="L91" s="58">
        <v>43998.549999999996</v>
      </c>
      <c r="M91" s="71">
        <v>243998.55</v>
      </c>
      <c r="N91" s="72"/>
      <c r="O91" s="71">
        <v>243998.55</v>
      </c>
      <c r="P91" s="71">
        <v>243998.55</v>
      </c>
      <c r="Q91" s="71">
        <v>0</v>
      </c>
      <c r="R91" s="59" t="s">
        <v>409</v>
      </c>
      <c r="S91" s="71"/>
      <c r="T91" s="71">
        <v>0</v>
      </c>
      <c r="U91" s="71">
        <v>243998.55</v>
      </c>
      <c r="V91" s="71">
        <v>243998.55</v>
      </c>
      <c r="W91" s="71">
        <v>0</v>
      </c>
      <c r="X91" s="71">
        <v>206065.05</v>
      </c>
      <c r="Y91" s="5">
        <f t="shared" si="3"/>
        <v>243998.55</v>
      </c>
      <c r="Z91" s="5">
        <f t="shared" si="0"/>
        <v>0</v>
      </c>
      <c r="AA91" s="5">
        <f t="shared" si="1"/>
        <v>0</v>
      </c>
      <c r="AB91" s="5">
        <f t="shared" si="2"/>
        <v>0</v>
      </c>
      <c r="AC91" s="4"/>
      <c r="AD91" s="4"/>
    </row>
    <row r="92" spans="1:30" ht="15" hidden="1" customHeight="1" x14ac:dyDescent="0.2">
      <c r="A92" s="68" t="s">
        <v>89</v>
      </c>
      <c r="B92" s="68" t="s">
        <v>93</v>
      </c>
      <c r="C92" s="68" t="s">
        <v>30</v>
      </c>
      <c r="D92" s="68" t="s">
        <v>37</v>
      </c>
      <c r="E92" s="68" t="s">
        <v>32</v>
      </c>
      <c r="F92" s="68" t="s">
        <v>33</v>
      </c>
      <c r="G92" s="68" t="s">
        <v>44</v>
      </c>
      <c r="H92" s="69" t="s">
        <v>35</v>
      </c>
      <c r="I92" s="69" t="s">
        <v>45</v>
      </c>
      <c r="J92" s="70" t="s">
        <v>100</v>
      </c>
      <c r="K92" s="71">
        <v>10000</v>
      </c>
      <c r="L92" s="58">
        <v>-10000</v>
      </c>
      <c r="M92" s="71">
        <v>0</v>
      </c>
      <c r="N92" s="72"/>
      <c r="O92" s="71">
        <v>0</v>
      </c>
      <c r="P92" s="71">
        <v>0</v>
      </c>
      <c r="Q92" s="71">
        <v>0</v>
      </c>
      <c r="R92" s="59" t="s">
        <v>409</v>
      </c>
      <c r="S92" s="71"/>
      <c r="T92" s="71">
        <v>0</v>
      </c>
      <c r="U92" s="71">
        <v>0</v>
      </c>
      <c r="V92" s="71">
        <v>0</v>
      </c>
      <c r="W92" s="71">
        <v>0</v>
      </c>
      <c r="X92" s="71">
        <v>0</v>
      </c>
      <c r="Y92" s="5">
        <f t="shared" si="3"/>
        <v>0</v>
      </c>
      <c r="Z92" s="5">
        <f t="shared" si="0"/>
        <v>0</v>
      </c>
      <c r="AA92" s="5">
        <f t="shared" si="1"/>
        <v>0</v>
      </c>
      <c r="AB92" s="5">
        <f t="shared" si="2"/>
        <v>0</v>
      </c>
      <c r="AC92" s="4"/>
      <c r="AD92" s="4"/>
    </row>
    <row r="93" spans="1:30" ht="15" hidden="1" customHeight="1" x14ac:dyDescent="0.2">
      <c r="A93" s="68" t="s">
        <v>89</v>
      </c>
      <c r="B93" s="68" t="s">
        <v>93</v>
      </c>
      <c r="C93" s="68" t="s">
        <v>30</v>
      </c>
      <c r="D93" s="68" t="s">
        <v>37</v>
      </c>
      <c r="E93" s="68" t="s">
        <v>32</v>
      </c>
      <c r="F93" s="68" t="s">
        <v>33</v>
      </c>
      <c r="G93" s="68" t="s">
        <v>44</v>
      </c>
      <c r="H93" s="69" t="s">
        <v>35</v>
      </c>
      <c r="I93" s="69" t="s">
        <v>45</v>
      </c>
      <c r="J93" s="70" t="s">
        <v>101</v>
      </c>
      <c r="K93" s="71">
        <v>20000</v>
      </c>
      <c r="L93" s="58">
        <v>21294.489999999998</v>
      </c>
      <c r="M93" s="71">
        <v>41294.49</v>
      </c>
      <c r="N93" s="72"/>
      <c r="O93" s="71">
        <v>41294.49</v>
      </c>
      <c r="P93" s="71">
        <v>41294.49</v>
      </c>
      <c r="Q93" s="71">
        <v>0</v>
      </c>
      <c r="R93" s="59" t="s">
        <v>409</v>
      </c>
      <c r="S93" s="71"/>
      <c r="T93" s="71">
        <v>0</v>
      </c>
      <c r="U93" s="71">
        <v>41294.49</v>
      </c>
      <c r="V93" s="71">
        <v>41294.49</v>
      </c>
      <c r="W93" s="71">
        <v>0</v>
      </c>
      <c r="X93" s="71">
        <v>41294.49</v>
      </c>
      <c r="Y93" s="5">
        <f t="shared" si="3"/>
        <v>41294.49</v>
      </c>
      <c r="Z93" s="5">
        <f t="shared" si="0"/>
        <v>0</v>
      </c>
      <c r="AA93" s="5">
        <f t="shared" si="1"/>
        <v>0</v>
      </c>
      <c r="AB93" s="5">
        <f t="shared" si="2"/>
        <v>0</v>
      </c>
      <c r="AC93" s="4"/>
      <c r="AD93" s="4"/>
    </row>
    <row r="94" spans="1:30" ht="15" hidden="1" customHeight="1" x14ac:dyDescent="0.2">
      <c r="A94" s="68" t="s">
        <v>89</v>
      </c>
      <c r="B94" s="68" t="s">
        <v>93</v>
      </c>
      <c r="C94" s="68" t="s">
        <v>30</v>
      </c>
      <c r="D94" s="68" t="s">
        <v>37</v>
      </c>
      <c r="E94" s="68" t="s">
        <v>32</v>
      </c>
      <c r="F94" s="68" t="s">
        <v>33</v>
      </c>
      <c r="G94" s="68" t="s">
        <v>44</v>
      </c>
      <c r="H94" s="69" t="s">
        <v>35</v>
      </c>
      <c r="I94" s="69" t="s">
        <v>45</v>
      </c>
      <c r="J94" s="70" t="s">
        <v>102</v>
      </c>
      <c r="K94" s="71">
        <v>20000</v>
      </c>
      <c r="L94" s="58">
        <v>-20000</v>
      </c>
      <c r="M94" s="71">
        <v>0</v>
      </c>
      <c r="N94" s="72"/>
      <c r="O94" s="71">
        <v>0</v>
      </c>
      <c r="P94" s="71">
        <v>0</v>
      </c>
      <c r="Q94" s="71">
        <v>0</v>
      </c>
      <c r="R94" s="59" t="s">
        <v>409</v>
      </c>
      <c r="S94" s="71"/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5">
        <f t="shared" si="3"/>
        <v>0</v>
      </c>
      <c r="Z94" s="5">
        <f t="shared" si="0"/>
        <v>0</v>
      </c>
      <c r="AA94" s="5">
        <f t="shared" si="1"/>
        <v>0</v>
      </c>
      <c r="AB94" s="5">
        <f t="shared" si="2"/>
        <v>0</v>
      </c>
      <c r="AC94" s="4"/>
      <c r="AD94" s="4"/>
    </row>
    <row r="95" spans="1:30" ht="15" hidden="1" customHeight="1" x14ac:dyDescent="0.2">
      <c r="A95" s="68" t="s">
        <v>89</v>
      </c>
      <c r="B95" s="68" t="s">
        <v>93</v>
      </c>
      <c r="C95" s="68" t="s">
        <v>30</v>
      </c>
      <c r="D95" s="73" t="s">
        <v>64</v>
      </c>
      <c r="E95" s="68" t="s">
        <v>32</v>
      </c>
      <c r="F95" s="68" t="s">
        <v>33</v>
      </c>
      <c r="G95" s="68" t="s">
        <v>44</v>
      </c>
      <c r="H95" s="69" t="s">
        <v>45</v>
      </c>
      <c r="I95" s="69" t="s">
        <v>45</v>
      </c>
      <c r="J95" s="70" t="s">
        <v>555</v>
      </c>
      <c r="K95" s="71">
        <v>0</v>
      </c>
      <c r="L95" s="58">
        <v>27108</v>
      </c>
      <c r="M95" s="71">
        <v>27108</v>
      </c>
      <c r="N95" s="72"/>
      <c r="O95" s="71">
        <v>27108</v>
      </c>
      <c r="P95" s="71">
        <v>27108</v>
      </c>
      <c r="Q95" s="71">
        <v>0</v>
      </c>
      <c r="R95" s="59" t="s">
        <v>409</v>
      </c>
      <c r="S95" s="71"/>
      <c r="T95" s="71">
        <v>0</v>
      </c>
      <c r="U95" s="71">
        <v>27108</v>
      </c>
      <c r="V95" s="71">
        <v>27108</v>
      </c>
      <c r="W95" s="71">
        <v>0</v>
      </c>
      <c r="X95" s="71">
        <v>27108</v>
      </c>
      <c r="Y95" s="5">
        <f t="shared" si="3"/>
        <v>27108</v>
      </c>
      <c r="Z95" s="5">
        <f t="shared" si="0"/>
        <v>0</v>
      </c>
      <c r="AA95" s="5">
        <f t="shared" si="1"/>
        <v>0</v>
      </c>
      <c r="AB95" s="5">
        <f t="shared" si="2"/>
        <v>0</v>
      </c>
      <c r="AC95" s="4"/>
      <c r="AD95" s="4"/>
    </row>
    <row r="96" spans="1:30" ht="15" hidden="1" customHeight="1" x14ac:dyDescent="0.2">
      <c r="A96" s="68" t="s">
        <v>89</v>
      </c>
      <c r="B96" s="68" t="s">
        <v>93</v>
      </c>
      <c r="C96" s="68" t="s">
        <v>30</v>
      </c>
      <c r="D96" s="68" t="s">
        <v>37</v>
      </c>
      <c r="E96" s="68" t="s">
        <v>32</v>
      </c>
      <c r="F96" s="68" t="s">
        <v>55</v>
      </c>
      <c r="G96" s="68" t="s">
        <v>44</v>
      </c>
      <c r="H96" s="69" t="s">
        <v>35</v>
      </c>
      <c r="I96" s="69" t="s">
        <v>45</v>
      </c>
      <c r="J96" s="70" t="s">
        <v>103</v>
      </c>
      <c r="K96" s="71">
        <v>50000</v>
      </c>
      <c r="L96" s="58">
        <v>100200</v>
      </c>
      <c r="M96" s="71">
        <v>150200</v>
      </c>
      <c r="N96" s="72"/>
      <c r="O96" s="71">
        <v>150200</v>
      </c>
      <c r="P96" s="71">
        <v>150200</v>
      </c>
      <c r="Q96" s="71">
        <v>0</v>
      </c>
      <c r="R96" s="59" t="s">
        <v>409</v>
      </c>
      <c r="S96" s="71"/>
      <c r="T96" s="71">
        <v>0</v>
      </c>
      <c r="U96" s="71">
        <v>150200</v>
      </c>
      <c r="V96" s="71">
        <v>150200</v>
      </c>
      <c r="W96" s="71">
        <v>0</v>
      </c>
      <c r="X96" s="71">
        <v>75950</v>
      </c>
      <c r="Y96" s="5">
        <f t="shared" si="3"/>
        <v>150200</v>
      </c>
      <c r="Z96" s="5">
        <f t="shared" si="0"/>
        <v>0</v>
      </c>
      <c r="AA96" s="5">
        <f t="shared" si="1"/>
        <v>0</v>
      </c>
      <c r="AB96" s="5">
        <f t="shared" si="2"/>
        <v>0</v>
      </c>
      <c r="AC96" s="4"/>
      <c r="AD96" s="4"/>
    </row>
    <row r="97" spans="1:30" ht="15" hidden="1" customHeight="1" x14ac:dyDescent="0.2">
      <c r="A97" s="68" t="s">
        <v>89</v>
      </c>
      <c r="B97" s="68" t="s">
        <v>93</v>
      </c>
      <c r="C97" s="68" t="s">
        <v>30</v>
      </c>
      <c r="D97" s="68" t="s">
        <v>37</v>
      </c>
      <c r="E97" s="68" t="s">
        <v>32</v>
      </c>
      <c r="F97" s="68" t="s">
        <v>55</v>
      </c>
      <c r="G97" s="68" t="s">
        <v>44</v>
      </c>
      <c r="H97" s="69" t="s">
        <v>35</v>
      </c>
      <c r="I97" s="69" t="s">
        <v>45</v>
      </c>
      <c r="J97" s="70" t="s">
        <v>104</v>
      </c>
      <c r="K97" s="71">
        <v>50000</v>
      </c>
      <c r="L97" s="58">
        <v>120150</v>
      </c>
      <c r="M97" s="71">
        <v>170150</v>
      </c>
      <c r="N97" s="72"/>
      <c r="O97" s="71">
        <v>170150</v>
      </c>
      <c r="P97" s="71">
        <v>170150</v>
      </c>
      <c r="Q97" s="71">
        <v>0</v>
      </c>
      <c r="R97" s="59" t="s">
        <v>409</v>
      </c>
      <c r="S97" s="71"/>
      <c r="T97" s="71">
        <v>0</v>
      </c>
      <c r="U97" s="71">
        <v>170150</v>
      </c>
      <c r="V97" s="71">
        <v>170150</v>
      </c>
      <c r="W97" s="71">
        <v>0</v>
      </c>
      <c r="X97" s="71">
        <v>73500</v>
      </c>
      <c r="Y97" s="5">
        <f t="shared" si="3"/>
        <v>170150</v>
      </c>
      <c r="Z97" s="5">
        <f t="shared" si="0"/>
        <v>0</v>
      </c>
      <c r="AA97" s="5">
        <f t="shared" si="1"/>
        <v>0</v>
      </c>
      <c r="AB97" s="5">
        <f t="shared" si="2"/>
        <v>0</v>
      </c>
      <c r="AC97" s="4"/>
      <c r="AD97" s="4"/>
    </row>
    <row r="98" spans="1:30" ht="15" hidden="1" customHeight="1" x14ac:dyDescent="0.2">
      <c r="A98" s="68" t="s">
        <v>89</v>
      </c>
      <c r="B98" s="68" t="s">
        <v>93</v>
      </c>
      <c r="C98" s="68" t="s">
        <v>30</v>
      </c>
      <c r="D98" s="68" t="s">
        <v>37</v>
      </c>
      <c r="E98" s="68" t="s">
        <v>32</v>
      </c>
      <c r="F98" s="68" t="s">
        <v>55</v>
      </c>
      <c r="G98" s="68" t="s">
        <v>44</v>
      </c>
      <c r="H98" s="69" t="s">
        <v>35</v>
      </c>
      <c r="I98" s="69" t="s">
        <v>45</v>
      </c>
      <c r="J98" s="75" t="s">
        <v>105</v>
      </c>
      <c r="K98" s="71">
        <v>100000</v>
      </c>
      <c r="L98" s="58">
        <v>493340</v>
      </c>
      <c r="M98" s="71">
        <v>593340</v>
      </c>
      <c r="N98" s="72"/>
      <c r="O98" s="71">
        <v>593340</v>
      </c>
      <c r="P98" s="71">
        <v>593340</v>
      </c>
      <c r="Q98" s="71">
        <v>0</v>
      </c>
      <c r="R98" s="59" t="s">
        <v>409</v>
      </c>
      <c r="S98" s="71"/>
      <c r="T98" s="71">
        <v>0</v>
      </c>
      <c r="U98" s="71">
        <v>593340</v>
      </c>
      <c r="V98" s="71">
        <v>593340</v>
      </c>
      <c r="W98" s="71">
        <v>0</v>
      </c>
      <c r="X98" s="71">
        <v>369190</v>
      </c>
      <c r="Y98" s="5">
        <f t="shared" si="3"/>
        <v>593340</v>
      </c>
      <c r="Z98" s="5">
        <f t="shared" si="0"/>
        <v>0</v>
      </c>
      <c r="AA98" s="5">
        <f t="shared" si="1"/>
        <v>0</v>
      </c>
      <c r="AB98" s="5">
        <f t="shared" si="2"/>
        <v>0</v>
      </c>
      <c r="AC98" s="4"/>
      <c r="AD98" s="4"/>
    </row>
    <row r="99" spans="1:30" ht="15" hidden="1" customHeight="1" x14ac:dyDescent="0.2">
      <c r="A99" s="68" t="s">
        <v>89</v>
      </c>
      <c r="B99" s="68" t="s">
        <v>93</v>
      </c>
      <c r="C99" s="68" t="s">
        <v>30</v>
      </c>
      <c r="D99" s="68" t="s">
        <v>37</v>
      </c>
      <c r="E99" s="68" t="s">
        <v>32</v>
      </c>
      <c r="F99" s="68" t="s">
        <v>55</v>
      </c>
      <c r="G99" s="68" t="s">
        <v>44</v>
      </c>
      <c r="H99" s="69" t="s">
        <v>35</v>
      </c>
      <c r="I99" s="69" t="s">
        <v>45</v>
      </c>
      <c r="J99" s="70" t="s">
        <v>106</v>
      </c>
      <c r="K99" s="71">
        <v>100000</v>
      </c>
      <c r="L99" s="58">
        <v>-53877.29</v>
      </c>
      <c r="M99" s="71">
        <v>46122.71</v>
      </c>
      <c r="N99" s="72"/>
      <c r="O99" s="71">
        <v>46122.71</v>
      </c>
      <c r="P99" s="71">
        <v>46122.71</v>
      </c>
      <c r="Q99" s="71">
        <v>0</v>
      </c>
      <c r="R99" s="59" t="s">
        <v>409</v>
      </c>
      <c r="S99" s="71"/>
      <c r="T99" s="71">
        <v>0</v>
      </c>
      <c r="U99" s="71">
        <v>46122.71</v>
      </c>
      <c r="V99" s="71">
        <v>46122.71</v>
      </c>
      <c r="W99" s="71">
        <v>0</v>
      </c>
      <c r="X99" s="71">
        <v>21743.95</v>
      </c>
      <c r="Y99" s="5">
        <f t="shared" si="3"/>
        <v>46122.71</v>
      </c>
      <c r="Z99" s="5">
        <f t="shared" si="0"/>
        <v>0</v>
      </c>
      <c r="AA99" s="5">
        <f t="shared" si="1"/>
        <v>0</v>
      </c>
      <c r="AB99" s="5">
        <f t="shared" si="2"/>
        <v>0</v>
      </c>
      <c r="AC99" s="4"/>
      <c r="AD99" s="4"/>
    </row>
    <row r="100" spans="1:30" ht="15" hidden="1" customHeight="1" x14ac:dyDescent="0.2">
      <c r="A100" s="68" t="s">
        <v>89</v>
      </c>
      <c r="B100" s="68" t="s">
        <v>93</v>
      </c>
      <c r="C100" s="68" t="s">
        <v>30</v>
      </c>
      <c r="D100" s="68" t="s">
        <v>37</v>
      </c>
      <c r="E100" s="68" t="s">
        <v>32</v>
      </c>
      <c r="F100" s="68" t="s">
        <v>33</v>
      </c>
      <c r="G100" s="68" t="s">
        <v>44</v>
      </c>
      <c r="H100" s="69" t="s">
        <v>45</v>
      </c>
      <c r="I100" s="69" t="s">
        <v>45</v>
      </c>
      <c r="J100" s="70" t="s">
        <v>495</v>
      </c>
      <c r="K100" s="71"/>
      <c r="L100" s="58">
        <v>150048.97</v>
      </c>
      <c r="M100" s="71">
        <v>150048.97</v>
      </c>
      <c r="N100" s="72"/>
      <c r="O100" s="71">
        <v>150048.97</v>
      </c>
      <c r="P100" s="71">
        <v>150048.97</v>
      </c>
      <c r="Q100" s="71">
        <v>0</v>
      </c>
      <c r="R100" s="59" t="s">
        <v>409</v>
      </c>
      <c r="S100" s="71"/>
      <c r="T100" s="71">
        <v>0</v>
      </c>
      <c r="U100" s="71">
        <v>150048.97</v>
      </c>
      <c r="V100" s="71">
        <v>150048.97</v>
      </c>
      <c r="W100" s="71">
        <v>0</v>
      </c>
      <c r="X100" s="71">
        <v>150048.97</v>
      </c>
      <c r="Y100" s="5">
        <f t="shared" si="3"/>
        <v>150048.97</v>
      </c>
      <c r="Z100" s="5">
        <f t="shared" si="0"/>
        <v>0</v>
      </c>
      <c r="AA100" s="5">
        <f t="shared" si="1"/>
        <v>0</v>
      </c>
      <c r="AB100" s="5">
        <f t="shared" si="2"/>
        <v>0</v>
      </c>
      <c r="AC100" s="4"/>
      <c r="AD100" s="4"/>
    </row>
    <row r="101" spans="1:30" ht="15" hidden="1" customHeight="1" x14ac:dyDescent="0.2">
      <c r="A101" s="68" t="s">
        <v>89</v>
      </c>
      <c r="B101" s="68" t="s">
        <v>93</v>
      </c>
      <c r="C101" s="68" t="s">
        <v>30</v>
      </c>
      <c r="D101" s="68" t="s">
        <v>37</v>
      </c>
      <c r="E101" s="68" t="s">
        <v>32</v>
      </c>
      <c r="F101" s="68" t="s">
        <v>33</v>
      </c>
      <c r="G101" s="68" t="s">
        <v>34</v>
      </c>
      <c r="H101" s="69" t="s">
        <v>35</v>
      </c>
      <c r="I101" s="69" t="s">
        <v>35</v>
      </c>
      <c r="J101" s="70" t="s">
        <v>107</v>
      </c>
      <c r="K101" s="71">
        <v>558024</v>
      </c>
      <c r="L101" s="58">
        <v>3594.0600000000004</v>
      </c>
      <c r="M101" s="71">
        <v>561618.06000000006</v>
      </c>
      <c r="N101" s="72"/>
      <c r="O101" s="71">
        <v>561618.06000000006</v>
      </c>
      <c r="P101" s="71">
        <v>561618.06000000006</v>
      </c>
      <c r="Q101" s="71">
        <v>0</v>
      </c>
      <c r="R101" s="59" t="s">
        <v>409</v>
      </c>
      <c r="S101" s="71">
        <v>561618.05999999994</v>
      </c>
      <c r="T101" s="71">
        <v>0</v>
      </c>
      <c r="U101" s="71">
        <v>0</v>
      </c>
      <c r="V101" s="71">
        <v>561618.05999999994</v>
      </c>
      <c r="W101" s="71">
        <v>0</v>
      </c>
      <c r="X101" s="71">
        <v>508525.08</v>
      </c>
      <c r="Y101" s="5">
        <f t="shared" si="3"/>
        <v>561618.05999999994</v>
      </c>
      <c r="Z101" s="5">
        <f t="shared" si="0"/>
        <v>0</v>
      </c>
      <c r="AA101" s="5">
        <f t="shared" si="1"/>
        <v>0</v>
      </c>
      <c r="AB101" s="5">
        <f t="shared" si="2"/>
        <v>0</v>
      </c>
      <c r="AC101" s="4"/>
      <c r="AD101" s="4"/>
    </row>
    <row r="102" spans="1:30" ht="15" hidden="1" customHeight="1" x14ac:dyDescent="0.2">
      <c r="A102" s="68" t="s">
        <v>89</v>
      </c>
      <c r="B102" s="68" t="s">
        <v>93</v>
      </c>
      <c r="C102" s="68" t="s">
        <v>30</v>
      </c>
      <c r="D102" s="68" t="s">
        <v>37</v>
      </c>
      <c r="E102" s="68" t="s">
        <v>32</v>
      </c>
      <c r="F102" s="68" t="s">
        <v>33</v>
      </c>
      <c r="G102" s="68" t="s">
        <v>34</v>
      </c>
      <c r="H102" s="69" t="s">
        <v>35</v>
      </c>
      <c r="I102" s="69" t="s">
        <v>35</v>
      </c>
      <c r="J102" s="70" t="s">
        <v>108</v>
      </c>
      <c r="K102" s="71">
        <v>1251933</v>
      </c>
      <c r="L102" s="58">
        <v>-73821.999999999971</v>
      </c>
      <c r="M102" s="71">
        <v>1178111</v>
      </c>
      <c r="N102" s="72"/>
      <c r="O102" s="71">
        <v>1178110.9999999998</v>
      </c>
      <c r="P102" s="71">
        <v>1178110.9999999998</v>
      </c>
      <c r="Q102" s="71">
        <v>0</v>
      </c>
      <c r="R102" s="59" t="s">
        <v>409</v>
      </c>
      <c r="S102" s="71">
        <v>1178110.9999999998</v>
      </c>
      <c r="T102" s="71">
        <v>0</v>
      </c>
      <c r="U102" s="71">
        <v>0</v>
      </c>
      <c r="V102" s="71">
        <v>1178110.9999999998</v>
      </c>
      <c r="W102" s="71">
        <v>0</v>
      </c>
      <c r="X102" s="71">
        <v>1019151.3700000001</v>
      </c>
      <c r="Y102" s="5">
        <f t="shared" si="3"/>
        <v>1178110.9999999998</v>
      </c>
      <c r="Z102" s="5">
        <f t="shared" si="0"/>
        <v>0</v>
      </c>
      <c r="AA102" s="5">
        <f t="shared" si="1"/>
        <v>0</v>
      </c>
      <c r="AB102" s="5">
        <f t="shared" si="2"/>
        <v>0</v>
      </c>
      <c r="AC102" s="4"/>
      <c r="AD102" s="4"/>
    </row>
    <row r="103" spans="1:30" ht="15" hidden="1" customHeight="1" x14ac:dyDescent="0.2">
      <c r="A103" s="68" t="s">
        <v>89</v>
      </c>
      <c r="B103" s="68" t="s">
        <v>195</v>
      </c>
      <c r="C103" s="68" t="s">
        <v>30</v>
      </c>
      <c r="D103" s="68" t="s">
        <v>37</v>
      </c>
      <c r="E103" s="68" t="s">
        <v>32</v>
      </c>
      <c r="F103" s="68" t="s">
        <v>33</v>
      </c>
      <c r="G103" s="68" t="s">
        <v>34</v>
      </c>
      <c r="H103" s="69" t="s">
        <v>35</v>
      </c>
      <c r="I103" s="69" t="s">
        <v>35</v>
      </c>
      <c r="J103" s="70" t="s">
        <v>249</v>
      </c>
      <c r="K103" s="71">
        <v>167220</v>
      </c>
      <c r="L103" s="58">
        <v>-157620.85</v>
      </c>
      <c r="M103" s="71">
        <v>9599.1499999999942</v>
      </c>
      <c r="N103" s="72"/>
      <c r="O103" s="71">
        <v>9599.15</v>
      </c>
      <c r="P103" s="71">
        <v>9599.15</v>
      </c>
      <c r="Q103" s="71">
        <v>0</v>
      </c>
      <c r="R103" s="59" t="s">
        <v>409</v>
      </c>
      <c r="S103" s="71">
        <v>9599.15</v>
      </c>
      <c r="T103" s="71">
        <v>0</v>
      </c>
      <c r="U103" s="71">
        <v>0</v>
      </c>
      <c r="V103" s="71">
        <v>9599.15</v>
      </c>
      <c r="W103" s="71">
        <v>0</v>
      </c>
      <c r="X103" s="71">
        <v>8813.09</v>
      </c>
      <c r="Y103" s="5">
        <f t="shared" si="3"/>
        <v>9599.15</v>
      </c>
      <c r="Z103" s="5">
        <f t="shared" si="0"/>
        <v>0</v>
      </c>
      <c r="AA103" s="5">
        <f t="shared" si="1"/>
        <v>0</v>
      </c>
      <c r="AB103" s="5">
        <f t="shared" si="2"/>
        <v>0</v>
      </c>
      <c r="AC103" s="4"/>
      <c r="AD103" s="4"/>
    </row>
    <row r="104" spans="1:30" ht="15" hidden="1" customHeight="1" x14ac:dyDescent="0.2">
      <c r="A104" s="68" t="s">
        <v>89</v>
      </c>
      <c r="B104" s="68" t="s">
        <v>93</v>
      </c>
      <c r="C104" s="68" t="s">
        <v>30</v>
      </c>
      <c r="D104" s="68" t="s">
        <v>37</v>
      </c>
      <c r="E104" s="68" t="s">
        <v>32</v>
      </c>
      <c r="F104" s="68" t="s">
        <v>33</v>
      </c>
      <c r="G104" s="68" t="s">
        <v>34</v>
      </c>
      <c r="H104" s="69" t="s">
        <v>45</v>
      </c>
      <c r="I104" s="69" t="s">
        <v>35</v>
      </c>
      <c r="J104" s="70" t="s">
        <v>388</v>
      </c>
      <c r="K104" s="71">
        <v>0</v>
      </c>
      <c r="L104" s="58">
        <v>148993.89000000001</v>
      </c>
      <c r="M104" s="71">
        <v>148993.89000000001</v>
      </c>
      <c r="N104" s="72"/>
      <c r="O104" s="71">
        <v>148993.89000000001</v>
      </c>
      <c r="P104" s="71">
        <v>148993.89000000001</v>
      </c>
      <c r="Q104" s="71">
        <v>0</v>
      </c>
      <c r="R104" s="59" t="s">
        <v>409</v>
      </c>
      <c r="S104" s="71">
        <v>148993.89000000001</v>
      </c>
      <c r="T104" s="71">
        <v>0</v>
      </c>
      <c r="U104" s="71">
        <v>0</v>
      </c>
      <c r="V104" s="71">
        <v>148993.89000000001</v>
      </c>
      <c r="W104" s="71">
        <v>0</v>
      </c>
      <c r="X104" s="71">
        <v>148993.89000000001</v>
      </c>
      <c r="Y104" s="5">
        <f t="shared" si="3"/>
        <v>148993.89000000001</v>
      </c>
      <c r="Z104" s="5">
        <f t="shared" si="0"/>
        <v>0</v>
      </c>
      <c r="AA104" s="5">
        <f t="shared" si="1"/>
        <v>0</v>
      </c>
      <c r="AB104" s="5">
        <f t="shared" si="2"/>
        <v>0</v>
      </c>
      <c r="AC104" s="4"/>
      <c r="AD104" s="4"/>
    </row>
    <row r="105" spans="1:30" ht="15" hidden="1" customHeight="1" x14ac:dyDescent="0.2">
      <c r="A105" s="68" t="s">
        <v>28</v>
      </c>
      <c r="B105" s="68" t="s">
        <v>109</v>
      </c>
      <c r="C105" s="68" t="s">
        <v>30</v>
      </c>
      <c r="D105" s="68" t="s">
        <v>37</v>
      </c>
      <c r="E105" s="68" t="s">
        <v>32</v>
      </c>
      <c r="F105" s="68" t="s">
        <v>33</v>
      </c>
      <c r="G105" s="68" t="s">
        <v>44</v>
      </c>
      <c r="H105" s="69" t="s">
        <v>35</v>
      </c>
      <c r="I105" s="69" t="s">
        <v>45</v>
      </c>
      <c r="J105" s="70" t="s">
        <v>110</v>
      </c>
      <c r="K105" s="71">
        <v>15000</v>
      </c>
      <c r="L105" s="58">
        <v>1548</v>
      </c>
      <c r="M105" s="71">
        <v>16548</v>
      </c>
      <c r="N105" s="72"/>
      <c r="O105" s="71">
        <v>16548</v>
      </c>
      <c r="P105" s="71">
        <v>16548</v>
      </c>
      <c r="Q105" s="71">
        <v>0</v>
      </c>
      <c r="R105" s="59" t="s">
        <v>409</v>
      </c>
      <c r="S105" s="71"/>
      <c r="T105" s="71">
        <v>0</v>
      </c>
      <c r="U105" s="71">
        <v>16548</v>
      </c>
      <c r="V105" s="71">
        <v>16548</v>
      </c>
      <c r="W105" s="71">
        <v>0</v>
      </c>
      <c r="X105" s="71">
        <v>16548</v>
      </c>
      <c r="Y105" s="5">
        <f t="shared" si="3"/>
        <v>16548</v>
      </c>
      <c r="Z105" s="5">
        <f t="shared" si="0"/>
        <v>0</v>
      </c>
      <c r="AA105" s="5">
        <f t="shared" si="1"/>
        <v>0</v>
      </c>
      <c r="AB105" s="5">
        <f t="shared" si="2"/>
        <v>0</v>
      </c>
      <c r="AC105" s="4"/>
      <c r="AD105" s="4"/>
    </row>
    <row r="106" spans="1:30" ht="15" hidden="1" customHeight="1" x14ac:dyDescent="0.2">
      <c r="A106" s="68" t="s">
        <v>28</v>
      </c>
      <c r="B106" s="68" t="s">
        <v>109</v>
      </c>
      <c r="C106" s="68" t="s">
        <v>30</v>
      </c>
      <c r="D106" s="68" t="s">
        <v>37</v>
      </c>
      <c r="E106" s="68" t="s">
        <v>32</v>
      </c>
      <c r="F106" s="68" t="s">
        <v>33</v>
      </c>
      <c r="G106" s="68" t="s">
        <v>44</v>
      </c>
      <c r="H106" s="69" t="s">
        <v>45</v>
      </c>
      <c r="I106" s="69" t="s">
        <v>45</v>
      </c>
      <c r="J106" s="70" t="s">
        <v>556</v>
      </c>
      <c r="K106" s="71"/>
      <c r="L106" s="58">
        <v>8901</v>
      </c>
      <c r="M106" s="71">
        <v>8901</v>
      </c>
      <c r="N106" s="72"/>
      <c r="O106" s="71">
        <v>8901</v>
      </c>
      <c r="P106" s="71">
        <v>8901</v>
      </c>
      <c r="Q106" s="71">
        <v>0</v>
      </c>
      <c r="R106" s="59" t="s">
        <v>409</v>
      </c>
      <c r="S106" s="71"/>
      <c r="T106" s="71">
        <v>0</v>
      </c>
      <c r="U106" s="71">
        <v>8901</v>
      </c>
      <c r="V106" s="71">
        <v>8901</v>
      </c>
      <c r="W106" s="71">
        <v>0</v>
      </c>
      <c r="X106" s="71">
        <v>0</v>
      </c>
      <c r="Y106" s="5">
        <f t="shared" si="3"/>
        <v>8901</v>
      </c>
      <c r="Z106" s="5">
        <f t="shared" si="0"/>
        <v>0</v>
      </c>
      <c r="AA106" s="5">
        <f t="shared" si="1"/>
        <v>0</v>
      </c>
      <c r="AB106" s="5">
        <f t="shared" si="2"/>
        <v>0</v>
      </c>
      <c r="AC106" s="4"/>
      <c r="AD106" s="4"/>
    </row>
    <row r="107" spans="1:30" ht="15" hidden="1" customHeight="1" x14ac:dyDescent="0.2">
      <c r="A107" s="68" t="s">
        <v>28</v>
      </c>
      <c r="B107" s="68" t="s">
        <v>496</v>
      </c>
      <c r="C107" s="68" t="s">
        <v>30</v>
      </c>
      <c r="D107" s="68" t="s">
        <v>37</v>
      </c>
      <c r="E107" s="68" t="s">
        <v>32</v>
      </c>
      <c r="F107" s="68" t="s">
        <v>33</v>
      </c>
      <c r="G107" s="68" t="s">
        <v>44</v>
      </c>
      <c r="H107" s="69" t="s">
        <v>45</v>
      </c>
      <c r="I107" s="69" t="s">
        <v>45</v>
      </c>
      <c r="J107" s="70" t="s">
        <v>497</v>
      </c>
      <c r="K107" s="71"/>
      <c r="L107" s="58">
        <v>7006.88</v>
      </c>
      <c r="M107" s="71">
        <v>7006.88</v>
      </c>
      <c r="N107" s="72"/>
      <c r="O107" s="71">
        <v>7006.88</v>
      </c>
      <c r="P107" s="71">
        <v>7006.88</v>
      </c>
      <c r="Q107" s="71">
        <v>0</v>
      </c>
      <c r="R107" s="59" t="s">
        <v>409</v>
      </c>
      <c r="S107" s="71"/>
      <c r="T107" s="71">
        <v>0</v>
      </c>
      <c r="U107" s="71">
        <v>7006.88</v>
      </c>
      <c r="V107" s="71">
        <v>7006.88</v>
      </c>
      <c r="W107" s="71">
        <v>0</v>
      </c>
      <c r="X107" s="71">
        <v>7006.88</v>
      </c>
      <c r="Y107" s="5">
        <f t="shared" si="3"/>
        <v>7006.88</v>
      </c>
      <c r="Z107" s="5">
        <f t="shared" si="0"/>
        <v>0</v>
      </c>
      <c r="AA107" s="5">
        <f t="shared" si="1"/>
        <v>0</v>
      </c>
      <c r="AB107" s="5">
        <f t="shared" si="2"/>
        <v>0</v>
      </c>
      <c r="AC107" s="4"/>
      <c r="AD107" s="4"/>
    </row>
    <row r="108" spans="1:30" ht="15" hidden="1" customHeight="1" x14ac:dyDescent="0.2">
      <c r="A108" s="68" t="s">
        <v>28</v>
      </c>
      <c r="B108" s="68" t="s">
        <v>496</v>
      </c>
      <c r="C108" s="68" t="s">
        <v>30</v>
      </c>
      <c r="D108" s="68" t="s">
        <v>37</v>
      </c>
      <c r="E108" s="68" t="s">
        <v>32</v>
      </c>
      <c r="F108" s="68" t="s">
        <v>55</v>
      </c>
      <c r="G108" s="68" t="s">
        <v>44</v>
      </c>
      <c r="H108" s="69" t="s">
        <v>45</v>
      </c>
      <c r="I108" s="69" t="s">
        <v>45</v>
      </c>
      <c r="J108" s="70" t="s">
        <v>498</v>
      </c>
      <c r="K108" s="71"/>
      <c r="L108" s="58">
        <v>0</v>
      </c>
      <c r="M108" s="71">
        <v>0</v>
      </c>
      <c r="N108" s="72"/>
      <c r="O108" s="71">
        <v>0</v>
      </c>
      <c r="P108" s="71">
        <v>0</v>
      </c>
      <c r="Q108" s="71">
        <v>0</v>
      </c>
      <c r="R108" s="59" t="s">
        <v>409</v>
      </c>
      <c r="S108" s="71"/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5">
        <f t="shared" si="3"/>
        <v>0</v>
      </c>
      <c r="Z108" s="5">
        <f t="shared" si="0"/>
        <v>0</v>
      </c>
      <c r="AA108" s="5">
        <f t="shared" si="1"/>
        <v>0</v>
      </c>
      <c r="AB108" s="5">
        <f t="shared" si="2"/>
        <v>0</v>
      </c>
      <c r="AC108" s="4"/>
      <c r="AD108" s="4"/>
    </row>
    <row r="109" spans="1:30" ht="15" hidden="1" customHeight="1" x14ac:dyDescent="0.2">
      <c r="A109" s="68" t="s">
        <v>28</v>
      </c>
      <c r="B109" s="68" t="s">
        <v>496</v>
      </c>
      <c r="C109" s="68" t="s">
        <v>30</v>
      </c>
      <c r="D109" s="68" t="s">
        <v>37</v>
      </c>
      <c r="E109" s="68" t="s">
        <v>32</v>
      </c>
      <c r="F109" s="68" t="s">
        <v>33</v>
      </c>
      <c r="G109" s="68" t="s">
        <v>44</v>
      </c>
      <c r="H109" s="69" t="s">
        <v>45</v>
      </c>
      <c r="I109" s="69" t="s">
        <v>45</v>
      </c>
      <c r="J109" s="70" t="s">
        <v>499</v>
      </c>
      <c r="K109" s="71"/>
      <c r="L109" s="58">
        <v>0</v>
      </c>
      <c r="M109" s="71">
        <v>0</v>
      </c>
      <c r="N109" s="72"/>
      <c r="O109" s="71">
        <v>0</v>
      </c>
      <c r="P109" s="71">
        <v>0</v>
      </c>
      <c r="Q109" s="71">
        <v>0</v>
      </c>
      <c r="R109" s="59" t="s">
        <v>409</v>
      </c>
      <c r="S109" s="71"/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5">
        <f t="shared" si="3"/>
        <v>0</v>
      </c>
      <c r="Z109" s="5">
        <f t="shared" si="0"/>
        <v>0</v>
      </c>
      <c r="AA109" s="5">
        <f t="shared" si="1"/>
        <v>0</v>
      </c>
      <c r="AB109" s="5">
        <f t="shared" si="2"/>
        <v>0</v>
      </c>
      <c r="AC109" s="4"/>
      <c r="AD109" s="4"/>
    </row>
    <row r="110" spans="1:30" ht="15" hidden="1" customHeight="1" x14ac:dyDescent="0.2">
      <c r="A110" s="68" t="s">
        <v>28</v>
      </c>
      <c r="B110" s="68" t="s">
        <v>28</v>
      </c>
      <c r="C110" s="68" t="s">
        <v>30</v>
      </c>
      <c r="D110" s="68" t="s">
        <v>37</v>
      </c>
      <c r="E110" s="68" t="s">
        <v>32</v>
      </c>
      <c r="F110" s="68" t="s">
        <v>33</v>
      </c>
      <c r="G110" s="68" t="s">
        <v>44</v>
      </c>
      <c r="H110" s="69" t="s">
        <v>45</v>
      </c>
      <c r="I110" s="69" t="s">
        <v>45</v>
      </c>
      <c r="J110" s="70" t="s">
        <v>578</v>
      </c>
      <c r="K110" s="71"/>
      <c r="L110" s="58">
        <v>2318.2000000000003</v>
      </c>
      <c r="M110" s="71">
        <v>2318.2000000000003</v>
      </c>
      <c r="N110" s="72"/>
      <c r="O110" s="71">
        <v>2318.1999999999998</v>
      </c>
      <c r="P110" s="71">
        <v>2318.2000000000003</v>
      </c>
      <c r="Q110" s="71">
        <v>0</v>
      </c>
      <c r="R110" s="59" t="s">
        <v>409</v>
      </c>
      <c r="S110" s="71"/>
      <c r="T110" s="71">
        <v>0</v>
      </c>
      <c r="U110" s="71">
        <v>2318.1999999999998</v>
      </c>
      <c r="V110" s="71">
        <v>2318.1999999999998</v>
      </c>
      <c r="W110" s="71">
        <v>0</v>
      </c>
      <c r="X110" s="71">
        <v>2318.1999999999998</v>
      </c>
      <c r="Y110" s="5">
        <f t="shared" si="3"/>
        <v>2318.1999999999998</v>
      </c>
      <c r="Z110" s="5">
        <f t="shared" si="0"/>
        <v>0</v>
      </c>
      <c r="AA110" s="5">
        <f t="shared" si="1"/>
        <v>0</v>
      </c>
      <c r="AB110" s="5">
        <f t="shared" si="2"/>
        <v>0</v>
      </c>
      <c r="AC110" s="4"/>
      <c r="AD110" s="4"/>
    </row>
    <row r="111" spans="1:30" ht="15" hidden="1" customHeight="1" x14ac:dyDescent="0.2">
      <c r="A111" s="68" t="s">
        <v>89</v>
      </c>
      <c r="B111" s="68" t="s">
        <v>111</v>
      </c>
      <c r="C111" s="68" t="s">
        <v>30</v>
      </c>
      <c r="D111" s="68" t="s">
        <v>37</v>
      </c>
      <c r="E111" s="68" t="s">
        <v>32</v>
      </c>
      <c r="F111" s="68" t="s">
        <v>33</v>
      </c>
      <c r="G111" s="68" t="s">
        <v>44</v>
      </c>
      <c r="H111" s="69" t="s">
        <v>35</v>
      </c>
      <c r="I111" s="69" t="s">
        <v>45</v>
      </c>
      <c r="J111" s="70" t="s">
        <v>112</v>
      </c>
      <c r="K111" s="71">
        <v>18700</v>
      </c>
      <c r="L111" s="58">
        <v>-3000</v>
      </c>
      <c r="M111" s="71">
        <v>15700</v>
      </c>
      <c r="N111" s="72"/>
      <c r="O111" s="71">
        <v>15700</v>
      </c>
      <c r="P111" s="71">
        <v>15700</v>
      </c>
      <c r="Q111" s="71">
        <v>0</v>
      </c>
      <c r="R111" s="59" t="s">
        <v>409</v>
      </c>
      <c r="S111" s="71"/>
      <c r="T111" s="71">
        <v>0</v>
      </c>
      <c r="U111" s="71">
        <v>15700</v>
      </c>
      <c r="V111" s="71">
        <v>15700</v>
      </c>
      <c r="W111" s="71">
        <v>0</v>
      </c>
      <c r="X111" s="71">
        <v>15700</v>
      </c>
      <c r="Y111" s="5">
        <f t="shared" si="3"/>
        <v>15700</v>
      </c>
      <c r="Z111" s="5">
        <f t="shared" si="0"/>
        <v>0</v>
      </c>
      <c r="AA111" s="5">
        <f t="shared" si="1"/>
        <v>0</v>
      </c>
      <c r="AB111" s="5">
        <f t="shared" si="2"/>
        <v>0</v>
      </c>
      <c r="AC111" s="4"/>
      <c r="AD111" s="4"/>
    </row>
    <row r="112" spans="1:30" ht="15" hidden="1" customHeight="1" x14ac:dyDescent="0.2">
      <c r="A112" s="68" t="s">
        <v>89</v>
      </c>
      <c r="B112" s="68" t="s">
        <v>111</v>
      </c>
      <c r="C112" s="68" t="s">
        <v>30</v>
      </c>
      <c r="D112" s="68" t="s">
        <v>37</v>
      </c>
      <c r="E112" s="68" t="s">
        <v>425</v>
      </c>
      <c r="F112" s="68" t="s">
        <v>33</v>
      </c>
      <c r="G112" s="68" t="s">
        <v>44</v>
      </c>
      <c r="H112" s="69" t="s">
        <v>35</v>
      </c>
      <c r="I112" s="69" t="s">
        <v>45</v>
      </c>
      <c r="J112" s="70" t="s">
        <v>113</v>
      </c>
      <c r="K112" s="71">
        <v>87733</v>
      </c>
      <c r="L112" s="58">
        <v>-87733</v>
      </c>
      <c r="M112" s="71">
        <v>0</v>
      </c>
      <c r="N112" s="72"/>
      <c r="O112" s="71">
        <v>0</v>
      </c>
      <c r="P112" s="71">
        <v>0</v>
      </c>
      <c r="Q112" s="71">
        <v>0</v>
      </c>
      <c r="R112" s="59" t="s">
        <v>409</v>
      </c>
      <c r="S112" s="71"/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5">
        <f t="shared" si="3"/>
        <v>0</v>
      </c>
      <c r="Z112" s="5">
        <f t="shared" si="0"/>
        <v>0</v>
      </c>
      <c r="AA112" s="5">
        <f t="shared" si="1"/>
        <v>0</v>
      </c>
      <c r="AB112" s="5">
        <f t="shared" si="2"/>
        <v>0</v>
      </c>
      <c r="AC112" s="4"/>
      <c r="AD112" s="4"/>
    </row>
    <row r="113" spans="1:30" ht="15" hidden="1" customHeight="1" x14ac:dyDescent="0.2">
      <c r="A113" s="68" t="s">
        <v>89</v>
      </c>
      <c r="B113" s="68" t="s">
        <v>111</v>
      </c>
      <c r="C113" s="68" t="s">
        <v>30</v>
      </c>
      <c r="D113" s="68" t="s">
        <v>37</v>
      </c>
      <c r="E113" s="68" t="s">
        <v>425</v>
      </c>
      <c r="F113" s="68" t="s">
        <v>33</v>
      </c>
      <c r="G113" s="68" t="s">
        <v>34</v>
      </c>
      <c r="H113" s="69" t="s">
        <v>45</v>
      </c>
      <c r="I113" s="69" t="s">
        <v>35</v>
      </c>
      <c r="J113" s="70" t="s">
        <v>500</v>
      </c>
      <c r="K113" s="71">
        <v>0</v>
      </c>
      <c r="L113" s="58">
        <v>21219.97</v>
      </c>
      <c r="M113" s="71">
        <v>21219.97</v>
      </c>
      <c r="N113" s="72"/>
      <c r="O113" s="71">
        <v>21219.97</v>
      </c>
      <c r="P113" s="71">
        <v>21219.97</v>
      </c>
      <c r="Q113" s="71">
        <v>0</v>
      </c>
      <c r="R113" s="59" t="s">
        <v>409</v>
      </c>
      <c r="S113" s="71">
        <v>21219.97</v>
      </c>
      <c r="T113" s="71">
        <v>0</v>
      </c>
      <c r="U113" s="71">
        <v>0</v>
      </c>
      <c r="V113" s="71">
        <v>21219.97</v>
      </c>
      <c r="W113" s="71">
        <v>0</v>
      </c>
      <c r="X113" s="71">
        <v>20574.160000000003</v>
      </c>
      <c r="Y113" s="5">
        <f t="shared" si="3"/>
        <v>21219.97</v>
      </c>
      <c r="Z113" s="5">
        <f t="shared" si="0"/>
        <v>0</v>
      </c>
      <c r="AA113" s="5">
        <f t="shared" si="1"/>
        <v>0</v>
      </c>
      <c r="AB113" s="5">
        <f t="shared" si="2"/>
        <v>0</v>
      </c>
      <c r="AC113" s="4"/>
      <c r="AD113" s="4"/>
    </row>
    <row r="114" spans="1:30" ht="15" hidden="1" customHeight="1" x14ac:dyDescent="0.2">
      <c r="A114" s="68" t="s">
        <v>28</v>
      </c>
      <c r="B114" s="68" t="s">
        <v>114</v>
      </c>
      <c r="C114" s="68" t="s">
        <v>30</v>
      </c>
      <c r="D114" s="68" t="s">
        <v>37</v>
      </c>
      <c r="E114" s="68" t="s">
        <v>92</v>
      </c>
      <c r="F114" s="68" t="s">
        <v>33</v>
      </c>
      <c r="G114" s="68" t="s">
        <v>44</v>
      </c>
      <c r="H114" s="69" t="s">
        <v>35</v>
      </c>
      <c r="I114" s="69" t="s">
        <v>45</v>
      </c>
      <c r="J114" s="70" t="s">
        <v>392</v>
      </c>
      <c r="K114" s="71">
        <v>549128</v>
      </c>
      <c r="L114" s="58">
        <v>-467633</v>
      </c>
      <c r="M114" s="71">
        <v>81495</v>
      </c>
      <c r="N114" s="72"/>
      <c r="O114" s="71">
        <v>81495</v>
      </c>
      <c r="P114" s="71">
        <v>81495</v>
      </c>
      <c r="Q114" s="71">
        <v>0</v>
      </c>
      <c r="R114" s="59" t="s">
        <v>409</v>
      </c>
      <c r="S114" s="71"/>
      <c r="T114" s="71">
        <v>0</v>
      </c>
      <c r="U114" s="71">
        <v>81495</v>
      </c>
      <c r="V114" s="71">
        <v>81495</v>
      </c>
      <c r="W114" s="71">
        <v>0</v>
      </c>
      <c r="X114" s="71">
        <v>61495</v>
      </c>
      <c r="Y114" s="5">
        <f t="shared" si="3"/>
        <v>81495</v>
      </c>
      <c r="Z114" s="5">
        <f t="shared" si="0"/>
        <v>0</v>
      </c>
      <c r="AA114" s="5">
        <f t="shared" si="1"/>
        <v>0</v>
      </c>
      <c r="AB114" s="5">
        <f t="shared" si="2"/>
        <v>0</v>
      </c>
      <c r="AC114" s="4"/>
      <c r="AD114" s="4"/>
    </row>
    <row r="115" spans="1:30" ht="15" hidden="1" customHeight="1" x14ac:dyDescent="0.2">
      <c r="A115" s="68" t="s">
        <v>28</v>
      </c>
      <c r="B115" s="68" t="s">
        <v>114</v>
      </c>
      <c r="C115" s="68" t="s">
        <v>30</v>
      </c>
      <c r="D115" s="68" t="s">
        <v>37</v>
      </c>
      <c r="E115" s="68" t="s">
        <v>32</v>
      </c>
      <c r="F115" s="68" t="s">
        <v>55</v>
      </c>
      <c r="G115" s="68" t="s">
        <v>44</v>
      </c>
      <c r="H115" s="69" t="s">
        <v>45</v>
      </c>
      <c r="I115" s="69" t="s">
        <v>45</v>
      </c>
      <c r="J115" s="70" t="s">
        <v>501</v>
      </c>
      <c r="K115" s="71">
        <v>0</v>
      </c>
      <c r="L115" s="58">
        <v>61000</v>
      </c>
      <c r="M115" s="71">
        <v>61000</v>
      </c>
      <c r="N115" s="72"/>
      <c r="O115" s="71">
        <v>61000</v>
      </c>
      <c r="P115" s="71">
        <v>61000</v>
      </c>
      <c r="Q115" s="71">
        <v>0</v>
      </c>
      <c r="R115" s="59" t="s">
        <v>409</v>
      </c>
      <c r="S115" s="71"/>
      <c r="T115" s="71">
        <v>0</v>
      </c>
      <c r="U115" s="71">
        <v>61000</v>
      </c>
      <c r="V115" s="71">
        <v>61000</v>
      </c>
      <c r="W115" s="71">
        <v>0</v>
      </c>
      <c r="X115" s="71">
        <v>61000</v>
      </c>
      <c r="Y115" s="5">
        <f t="shared" si="3"/>
        <v>61000</v>
      </c>
      <c r="Z115" s="5">
        <f t="shared" si="0"/>
        <v>0</v>
      </c>
      <c r="AA115" s="5">
        <f t="shared" si="1"/>
        <v>0</v>
      </c>
      <c r="AB115" s="5">
        <f t="shared" si="2"/>
        <v>0</v>
      </c>
      <c r="AC115" s="4"/>
      <c r="AD115" s="4"/>
    </row>
    <row r="116" spans="1:30" ht="15" hidden="1" customHeight="1" x14ac:dyDescent="0.2">
      <c r="A116" s="68" t="s">
        <v>28</v>
      </c>
      <c r="B116" s="68" t="s">
        <v>114</v>
      </c>
      <c r="C116" s="68" t="s">
        <v>30</v>
      </c>
      <c r="D116" s="68" t="s">
        <v>37</v>
      </c>
      <c r="E116" s="68" t="s">
        <v>32</v>
      </c>
      <c r="F116" s="68" t="s">
        <v>33</v>
      </c>
      <c r="G116" s="68" t="s">
        <v>34</v>
      </c>
      <c r="H116" s="69" t="s">
        <v>35</v>
      </c>
      <c r="I116" s="69" t="s">
        <v>35</v>
      </c>
      <c r="J116" s="70" t="s">
        <v>115</v>
      </c>
      <c r="K116" s="71">
        <v>178762</v>
      </c>
      <c r="L116" s="58">
        <v>-124432.12</v>
      </c>
      <c r="M116" s="71">
        <v>54329.880000000005</v>
      </c>
      <c r="N116" s="72"/>
      <c r="O116" s="71">
        <v>54329.87999999999</v>
      </c>
      <c r="P116" s="71">
        <v>54329.87999999999</v>
      </c>
      <c r="Q116" s="71">
        <v>0</v>
      </c>
      <c r="R116" s="59" t="s">
        <v>409</v>
      </c>
      <c r="S116" s="71">
        <v>54329.88</v>
      </c>
      <c r="T116" s="71">
        <v>0</v>
      </c>
      <c r="U116" s="71">
        <v>0</v>
      </c>
      <c r="V116" s="71">
        <v>54329.88</v>
      </c>
      <c r="W116" s="71">
        <v>7.2759576141834259E-12</v>
      </c>
      <c r="X116" s="71">
        <v>49795.679999999986</v>
      </c>
      <c r="Y116" s="5">
        <f t="shared" si="3"/>
        <v>54329.88</v>
      </c>
      <c r="Z116" s="5">
        <f t="shared" si="0"/>
        <v>0</v>
      </c>
      <c r="AA116" s="5">
        <f t="shared" si="1"/>
        <v>0</v>
      </c>
      <c r="AB116" s="5">
        <f t="shared" si="2"/>
        <v>0</v>
      </c>
      <c r="AC116" s="4"/>
      <c r="AD116" s="4"/>
    </row>
    <row r="117" spans="1:30" ht="15" hidden="1" customHeight="1" x14ac:dyDescent="0.2">
      <c r="A117" s="68" t="s">
        <v>28</v>
      </c>
      <c r="B117" s="68" t="s">
        <v>114</v>
      </c>
      <c r="C117" s="68" t="s">
        <v>30</v>
      </c>
      <c r="D117" s="68" t="s">
        <v>31</v>
      </c>
      <c r="E117" s="68" t="s">
        <v>32</v>
      </c>
      <c r="F117" s="68" t="s">
        <v>33</v>
      </c>
      <c r="G117" s="68" t="s">
        <v>39</v>
      </c>
      <c r="H117" s="69" t="s">
        <v>35</v>
      </c>
      <c r="I117" s="69" t="s">
        <v>35</v>
      </c>
      <c r="J117" s="70" t="s">
        <v>116</v>
      </c>
      <c r="K117" s="71">
        <v>1010265</v>
      </c>
      <c r="L117" s="58">
        <v>-169341.66999999998</v>
      </c>
      <c r="M117" s="71">
        <v>840923.33000000007</v>
      </c>
      <c r="N117" s="72"/>
      <c r="O117" s="71">
        <v>840923.33</v>
      </c>
      <c r="P117" s="71">
        <v>840923.33</v>
      </c>
      <c r="Q117" s="71">
        <v>0</v>
      </c>
      <c r="R117" s="59" t="s">
        <v>409</v>
      </c>
      <c r="S117" s="71">
        <v>840923.33</v>
      </c>
      <c r="T117" s="71">
        <v>0</v>
      </c>
      <c r="U117" s="71">
        <v>0</v>
      </c>
      <c r="V117" s="71">
        <v>840923.33</v>
      </c>
      <c r="W117" s="71">
        <v>1.1641532182693481E-10</v>
      </c>
      <c r="X117" s="71">
        <v>797721.58</v>
      </c>
      <c r="Y117" s="5">
        <f t="shared" si="3"/>
        <v>840923.33</v>
      </c>
      <c r="Z117" s="5">
        <f t="shared" si="0"/>
        <v>0</v>
      </c>
      <c r="AA117" s="5">
        <f t="shared" si="1"/>
        <v>0</v>
      </c>
      <c r="AB117" s="5">
        <f t="shared" si="2"/>
        <v>0</v>
      </c>
      <c r="AC117" s="4"/>
      <c r="AD117" s="4"/>
    </row>
    <row r="118" spans="1:30" ht="15" hidden="1" customHeight="1" x14ac:dyDescent="0.2">
      <c r="A118" s="68" t="s">
        <v>28</v>
      </c>
      <c r="B118" s="68" t="s">
        <v>114</v>
      </c>
      <c r="C118" s="68" t="s">
        <v>30</v>
      </c>
      <c r="D118" s="68" t="s">
        <v>31</v>
      </c>
      <c r="E118" s="68" t="s">
        <v>32</v>
      </c>
      <c r="F118" s="68" t="s">
        <v>33</v>
      </c>
      <c r="G118" s="68" t="s">
        <v>39</v>
      </c>
      <c r="H118" s="69" t="s">
        <v>35</v>
      </c>
      <c r="I118" s="69" t="s">
        <v>35</v>
      </c>
      <c r="J118" s="70" t="s">
        <v>117</v>
      </c>
      <c r="K118" s="71">
        <v>151539</v>
      </c>
      <c r="L118" s="58">
        <v>-146822.33000000002</v>
      </c>
      <c r="M118" s="71">
        <v>4716.6699999999837</v>
      </c>
      <c r="N118" s="72"/>
      <c r="O118" s="71">
        <v>4716.67</v>
      </c>
      <c r="P118" s="71">
        <v>4716.67</v>
      </c>
      <c r="Q118" s="71">
        <v>0</v>
      </c>
      <c r="R118" s="59" t="s">
        <v>409</v>
      </c>
      <c r="S118" s="71">
        <v>4716.67</v>
      </c>
      <c r="T118" s="71">
        <v>0</v>
      </c>
      <c r="U118" s="71">
        <v>0</v>
      </c>
      <c r="V118" s="71">
        <v>4716.67</v>
      </c>
      <c r="W118" s="71">
        <v>0</v>
      </c>
      <c r="X118" s="71">
        <v>0</v>
      </c>
      <c r="Y118" s="5">
        <f t="shared" si="3"/>
        <v>4716.67</v>
      </c>
      <c r="Z118" s="5">
        <f t="shared" si="0"/>
        <v>-1.6370904631912708E-11</v>
      </c>
      <c r="AA118" s="5">
        <f t="shared" si="1"/>
        <v>-1.6370904631912708E-11</v>
      </c>
      <c r="AB118" s="5">
        <f t="shared" si="2"/>
        <v>0</v>
      </c>
      <c r="AC118" s="4"/>
      <c r="AD118" s="4"/>
    </row>
    <row r="119" spans="1:30" ht="15" hidden="1" customHeight="1" x14ac:dyDescent="0.2">
      <c r="A119" s="68" t="s">
        <v>28</v>
      </c>
      <c r="B119" s="68" t="s">
        <v>114</v>
      </c>
      <c r="C119" s="68" t="s">
        <v>30</v>
      </c>
      <c r="D119" s="68" t="s">
        <v>37</v>
      </c>
      <c r="E119" s="68" t="s">
        <v>32</v>
      </c>
      <c r="F119" s="68" t="s">
        <v>33</v>
      </c>
      <c r="G119" s="68" t="s">
        <v>44</v>
      </c>
      <c r="H119" s="69" t="s">
        <v>35</v>
      </c>
      <c r="I119" s="69" t="s">
        <v>45</v>
      </c>
      <c r="J119" s="70" t="s">
        <v>118</v>
      </c>
      <c r="K119" s="71">
        <v>10000</v>
      </c>
      <c r="L119" s="58">
        <v>854</v>
      </c>
      <c r="M119" s="71">
        <v>10854</v>
      </c>
      <c r="N119" s="72"/>
      <c r="O119" s="71">
        <v>10854</v>
      </c>
      <c r="P119" s="71">
        <v>10854</v>
      </c>
      <c r="Q119" s="71">
        <v>0</v>
      </c>
      <c r="R119" s="59" t="s">
        <v>409</v>
      </c>
      <c r="S119" s="71"/>
      <c r="T119" s="71">
        <v>0</v>
      </c>
      <c r="U119" s="71">
        <v>10854</v>
      </c>
      <c r="V119" s="71">
        <v>10854</v>
      </c>
      <c r="W119" s="71">
        <v>0</v>
      </c>
      <c r="X119" s="71">
        <v>10424</v>
      </c>
      <c r="Y119" s="5">
        <f t="shared" si="3"/>
        <v>10854</v>
      </c>
      <c r="Z119" s="5">
        <f t="shared" si="0"/>
        <v>0</v>
      </c>
      <c r="AA119" s="5">
        <f t="shared" si="1"/>
        <v>0</v>
      </c>
      <c r="AB119" s="5">
        <f t="shared" si="2"/>
        <v>0</v>
      </c>
      <c r="AC119" s="4"/>
      <c r="AD119" s="4"/>
    </row>
    <row r="120" spans="1:30" ht="15" hidden="1" customHeight="1" x14ac:dyDescent="0.2">
      <c r="A120" s="68" t="s">
        <v>28</v>
      </c>
      <c r="B120" s="68" t="s">
        <v>114</v>
      </c>
      <c r="C120" s="68" t="s">
        <v>30</v>
      </c>
      <c r="D120" s="68" t="s">
        <v>37</v>
      </c>
      <c r="E120" s="68" t="s">
        <v>32</v>
      </c>
      <c r="F120" s="68" t="s">
        <v>33</v>
      </c>
      <c r="G120" s="68" t="s">
        <v>44</v>
      </c>
      <c r="H120" s="69" t="s">
        <v>35</v>
      </c>
      <c r="I120" s="69" t="s">
        <v>45</v>
      </c>
      <c r="J120" s="70" t="s">
        <v>119</v>
      </c>
      <c r="K120" s="71">
        <v>200000</v>
      </c>
      <c r="L120" s="58">
        <v>-192375.26</v>
      </c>
      <c r="M120" s="71">
        <v>7624.7399999999907</v>
      </c>
      <c r="N120" s="72"/>
      <c r="O120" s="71">
        <v>7624.74</v>
      </c>
      <c r="P120" s="71">
        <v>7624.7399999999907</v>
      </c>
      <c r="Q120" s="71">
        <v>0</v>
      </c>
      <c r="R120" s="59" t="s">
        <v>409</v>
      </c>
      <c r="S120" s="71"/>
      <c r="T120" s="71">
        <v>0</v>
      </c>
      <c r="U120" s="71">
        <v>7624.74</v>
      </c>
      <c r="V120" s="71">
        <v>7624.74</v>
      </c>
      <c r="W120" s="71">
        <v>0</v>
      </c>
      <c r="X120" s="71">
        <v>7624.74</v>
      </c>
      <c r="Y120" s="5">
        <f t="shared" si="3"/>
        <v>7624.74</v>
      </c>
      <c r="Z120" s="5">
        <f t="shared" si="0"/>
        <v>-9.0949470177292824E-12</v>
      </c>
      <c r="AA120" s="5">
        <f t="shared" si="1"/>
        <v>-9.0949470177292824E-12</v>
      </c>
      <c r="AB120" s="5">
        <f t="shared" si="2"/>
        <v>0</v>
      </c>
      <c r="AC120" s="4"/>
      <c r="AD120" s="4"/>
    </row>
    <row r="121" spans="1:30" ht="15" hidden="1" customHeight="1" x14ac:dyDescent="0.2">
      <c r="A121" s="68" t="s">
        <v>28</v>
      </c>
      <c r="B121" s="68" t="s">
        <v>114</v>
      </c>
      <c r="C121" s="68" t="s">
        <v>30</v>
      </c>
      <c r="D121" s="68" t="s">
        <v>37</v>
      </c>
      <c r="E121" s="68" t="s">
        <v>32</v>
      </c>
      <c r="F121" s="68" t="s">
        <v>33</v>
      </c>
      <c r="G121" s="68" t="s">
        <v>44</v>
      </c>
      <c r="H121" s="69" t="s">
        <v>35</v>
      </c>
      <c r="I121" s="69" t="s">
        <v>45</v>
      </c>
      <c r="J121" s="70" t="s">
        <v>120</v>
      </c>
      <c r="K121" s="71">
        <v>20000</v>
      </c>
      <c r="L121" s="58">
        <v>-20000</v>
      </c>
      <c r="M121" s="71">
        <v>0</v>
      </c>
      <c r="N121" s="72"/>
      <c r="O121" s="71">
        <v>0</v>
      </c>
      <c r="P121" s="71">
        <v>0</v>
      </c>
      <c r="Q121" s="71">
        <v>0</v>
      </c>
      <c r="R121" s="59" t="s">
        <v>409</v>
      </c>
      <c r="S121" s="71"/>
      <c r="T121" s="71">
        <v>0</v>
      </c>
      <c r="U121" s="71">
        <v>0</v>
      </c>
      <c r="V121" s="71">
        <v>0</v>
      </c>
      <c r="W121" s="71">
        <v>0</v>
      </c>
      <c r="X121" s="71">
        <v>0</v>
      </c>
      <c r="Y121" s="5">
        <f t="shared" si="3"/>
        <v>0</v>
      </c>
      <c r="Z121" s="5">
        <f t="shared" si="0"/>
        <v>0</v>
      </c>
      <c r="AA121" s="5">
        <f t="shared" si="1"/>
        <v>0</v>
      </c>
      <c r="AB121" s="5">
        <f t="shared" si="2"/>
        <v>0</v>
      </c>
      <c r="AC121" s="4"/>
      <c r="AD121" s="4"/>
    </row>
    <row r="122" spans="1:30" ht="15" hidden="1" customHeight="1" x14ac:dyDescent="0.2">
      <c r="A122" s="68" t="s">
        <v>28</v>
      </c>
      <c r="B122" s="68" t="s">
        <v>114</v>
      </c>
      <c r="C122" s="68" t="s">
        <v>30</v>
      </c>
      <c r="D122" s="68" t="s">
        <v>37</v>
      </c>
      <c r="E122" s="68" t="s">
        <v>32</v>
      </c>
      <c r="F122" s="68" t="s">
        <v>33</v>
      </c>
      <c r="G122" s="68" t="s">
        <v>44</v>
      </c>
      <c r="H122" s="69" t="s">
        <v>35</v>
      </c>
      <c r="I122" s="69" t="s">
        <v>45</v>
      </c>
      <c r="J122" s="70" t="s">
        <v>121</v>
      </c>
      <c r="K122" s="71">
        <v>2000</v>
      </c>
      <c r="L122" s="58">
        <v>-702</v>
      </c>
      <c r="M122" s="71">
        <v>1298</v>
      </c>
      <c r="N122" s="72"/>
      <c r="O122" s="71">
        <v>1298</v>
      </c>
      <c r="P122" s="71">
        <v>1298</v>
      </c>
      <c r="Q122" s="71">
        <v>0</v>
      </c>
      <c r="R122" s="59" t="s">
        <v>409</v>
      </c>
      <c r="S122" s="71"/>
      <c r="T122" s="71">
        <v>0</v>
      </c>
      <c r="U122" s="71">
        <v>1298</v>
      </c>
      <c r="V122" s="71">
        <v>1298</v>
      </c>
      <c r="W122" s="71">
        <v>0</v>
      </c>
      <c r="X122" s="71">
        <v>1298</v>
      </c>
      <c r="Y122" s="5">
        <f t="shared" si="3"/>
        <v>1298</v>
      </c>
      <c r="Z122" s="5">
        <f t="shared" si="0"/>
        <v>0</v>
      </c>
      <c r="AA122" s="5">
        <f t="shared" si="1"/>
        <v>0</v>
      </c>
      <c r="AB122" s="5">
        <f t="shared" si="2"/>
        <v>0</v>
      </c>
      <c r="AC122" s="4"/>
      <c r="AD122" s="4"/>
    </row>
    <row r="123" spans="1:30" ht="15" hidden="1" customHeight="1" x14ac:dyDescent="0.2">
      <c r="A123" s="68" t="s">
        <v>28</v>
      </c>
      <c r="B123" s="68" t="s">
        <v>114</v>
      </c>
      <c r="C123" s="68" t="s">
        <v>30</v>
      </c>
      <c r="D123" s="68" t="s">
        <v>37</v>
      </c>
      <c r="E123" s="68" t="s">
        <v>32</v>
      </c>
      <c r="F123" s="68" t="s">
        <v>33</v>
      </c>
      <c r="G123" s="68" t="s">
        <v>44</v>
      </c>
      <c r="H123" s="69" t="s">
        <v>35</v>
      </c>
      <c r="I123" s="69" t="s">
        <v>45</v>
      </c>
      <c r="J123" s="70" t="s">
        <v>122</v>
      </c>
      <c r="K123" s="71">
        <v>4000</v>
      </c>
      <c r="L123" s="58">
        <v>-1996</v>
      </c>
      <c r="M123" s="71">
        <v>2004</v>
      </c>
      <c r="N123" s="72"/>
      <c r="O123" s="71">
        <v>2004</v>
      </c>
      <c r="P123" s="71">
        <v>2004</v>
      </c>
      <c r="Q123" s="71">
        <v>0</v>
      </c>
      <c r="R123" s="59" t="s">
        <v>409</v>
      </c>
      <c r="S123" s="71"/>
      <c r="T123" s="71">
        <v>0</v>
      </c>
      <c r="U123" s="71">
        <v>2004</v>
      </c>
      <c r="V123" s="71">
        <v>2004</v>
      </c>
      <c r="W123" s="71">
        <v>0</v>
      </c>
      <c r="X123" s="71">
        <v>2004</v>
      </c>
      <c r="Y123" s="5">
        <f t="shared" si="3"/>
        <v>2004</v>
      </c>
      <c r="Z123" s="5">
        <f t="shared" si="0"/>
        <v>0</v>
      </c>
      <c r="AA123" s="5">
        <f t="shared" si="1"/>
        <v>0</v>
      </c>
      <c r="AB123" s="5">
        <f t="shared" si="2"/>
        <v>0</v>
      </c>
      <c r="AC123" s="4"/>
      <c r="AD123" s="4"/>
    </row>
    <row r="124" spans="1:30" ht="15" hidden="1" customHeight="1" x14ac:dyDescent="0.2">
      <c r="A124" s="68" t="s">
        <v>28</v>
      </c>
      <c r="B124" s="68" t="s">
        <v>114</v>
      </c>
      <c r="C124" s="68" t="s">
        <v>30</v>
      </c>
      <c r="D124" s="68" t="s">
        <v>37</v>
      </c>
      <c r="E124" s="68" t="s">
        <v>32</v>
      </c>
      <c r="F124" s="68" t="s">
        <v>33</v>
      </c>
      <c r="G124" s="68" t="s">
        <v>44</v>
      </c>
      <c r="H124" s="69" t="s">
        <v>35</v>
      </c>
      <c r="I124" s="69" t="s">
        <v>45</v>
      </c>
      <c r="J124" s="70" t="s">
        <v>123</v>
      </c>
      <c r="K124" s="71">
        <v>15000</v>
      </c>
      <c r="L124" s="60">
        <v>-11150.01</v>
      </c>
      <c r="M124" s="71">
        <v>3849.99</v>
      </c>
      <c r="N124" s="72"/>
      <c r="O124" s="71">
        <v>3849.99</v>
      </c>
      <c r="P124" s="71">
        <v>3849.99</v>
      </c>
      <c r="Q124" s="71">
        <v>0</v>
      </c>
      <c r="R124" s="59" t="s">
        <v>409</v>
      </c>
      <c r="S124" s="71"/>
      <c r="T124" s="71">
        <v>0</v>
      </c>
      <c r="U124" s="71">
        <v>3849.99</v>
      </c>
      <c r="V124" s="71">
        <v>3849.99</v>
      </c>
      <c r="W124" s="71">
        <v>0</v>
      </c>
      <c r="X124" s="71">
        <v>3849.99</v>
      </c>
      <c r="Y124" s="5">
        <f t="shared" si="3"/>
        <v>3849.99</v>
      </c>
      <c r="Z124" s="5">
        <f t="shared" si="0"/>
        <v>0</v>
      </c>
      <c r="AA124" s="5">
        <f t="shared" si="1"/>
        <v>0</v>
      </c>
      <c r="AB124" s="5">
        <f t="shared" si="2"/>
        <v>0</v>
      </c>
      <c r="AC124" s="4"/>
      <c r="AD124" s="4"/>
    </row>
    <row r="125" spans="1:30" ht="15" hidden="1" customHeight="1" x14ac:dyDescent="0.2">
      <c r="A125" s="68" t="s">
        <v>28</v>
      </c>
      <c r="B125" s="68" t="s">
        <v>114</v>
      </c>
      <c r="C125" s="68" t="s">
        <v>30</v>
      </c>
      <c r="D125" s="68" t="s">
        <v>37</v>
      </c>
      <c r="E125" s="68" t="s">
        <v>32</v>
      </c>
      <c r="F125" s="68" t="s">
        <v>33</v>
      </c>
      <c r="G125" s="68" t="s">
        <v>44</v>
      </c>
      <c r="H125" s="69" t="s">
        <v>35</v>
      </c>
      <c r="I125" s="69" t="s">
        <v>45</v>
      </c>
      <c r="J125" s="70" t="s">
        <v>124</v>
      </c>
      <c r="K125" s="71">
        <v>90000</v>
      </c>
      <c r="L125" s="58">
        <v>-47362</v>
      </c>
      <c r="M125" s="71">
        <v>42638</v>
      </c>
      <c r="N125" s="72"/>
      <c r="O125" s="71">
        <v>42638</v>
      </c>
      <c r="P125" s="71">
        <v>42638</v>
      </c>
      <c r="Q125" s="71">
        <v>0</v>
      </c>
      <c r="R125" s="59" t="s">
        <v>409</v>
      </c>
      <c r="S125" s="71"/>
      <c r="T125" s="71">
        <v>0</v>
      </c>
      <c r="U125" s="71">
        <v>42638</v>
      </c>
      <c r="V125" s="71">
        <v>42638</v>
      </c>
      <c r="W125" s="71">
        <v>0</v>
      </c>
      <c r="X125" s="71">
        <v>42638</v>
      </c>
      <c r="Y125" s="5">
        <f t="shared" si="3"/>
        <v>42638</v>
      </c>
      <c r="Z125" s="5">
        <f t="shared" si="0"/>
        <v>0</v>
      </c>
      <c r="AA125" s="5">
        <f t="shared" si="1"/>
        <v>0</v>
      </c>
      <c r="AB125" s="5">
        <f t="shared" si="2"/>
        <v>0</v>
      </c>
      <c r="AC125" s="4"/>
      <c r="AD125" s="4"/>
    </row>
    <row r="126" spans="1:30" ht="15" hidden="1" customHeight="1" x14ac:dyDescent="0.2">
      <c r="A126" s="68" t="s">
        <v>28</v>
      </c>
      <c r="B126" s="68" t="s">
        <v>114</v>
      </c>
      <c r="C126" s="68" t="s">
        <v>30</v>
      </c>
      <c r="D126" s="68" t="s">
        <v>37</v>
      </c>
      <c r="E126" s="68" t="s">
        <v>32</v>
      </c>
      <c r="F126" s="68" t="s">
        <v>33</v>
      </c>
      <c r="G126" s="68" t="s">
        <v>44</v>
      </c>
      <c r="H126" s="69" t="s">
        <v>35</v>
      </c>
      <c r="I126" s="69" t="s">
        <v>45</v>
      </c>
      <c r="J126" s="70" t="s">
        <v>125</v>
      </c>
      <c r="K126" s="71">
        <v>9000</v>
      </c>
      <c r="L126" s="58">
        <v>-3250</v>
      </c>
      <c r="M126" s="71">
        <v>5750</v>
      </c>
      <c r="N126" s="72"/>
      <c r="O126" s="71">
        <v>5750</v>
      </c>
      <c r="P126" s="71">
        <v>5750</v>
      </c>
      <c r="Q126" s="71">
        <v>0</v>
      </c>
      <c r="R126" s="59" t="s">
        <v>409</v>
      </c>
      <c r="S126" s="71"/>
      <c r="T126" s="71">
        <v>0</v>
      </c>
      <c r="U126" s="71">
        <v>5750</v>
      </c>
      <c r="V126" s="71">
        <v>5750</v>
      </c>
      <c r="W126" s="71">
        <v>0</v>
      </c>
      <c r="X126" s="71">
        <v>5750</v>
      </c>
      <c r="Y126" s="5">
        <f t="shared" si="3"/>
        <v>5750</v>
      </c>
      <c r="Z126" s="5">
        <f t="shared" si="0"/>
        <v>0</v>
      </c>
      <c r="AA126" s="5">
        <f t="shared" si="1"/>
        <v>0</v>
      </c>
      <c r="AB126" s="5">
        <f t="shared" si="2"/>
        <v>0</v>
      </c>
      <c r="AC126" s="4"/>
      <c r="AD126" s="4"/>
    </row>
    <row r="127" spans="1:30" ht="15" hidden="1" customHeight="1" x14ac:dyDescent="0.2">
      <c r="A127" s="68" t="s">
        <v>28</v>
      </c>
      <c r="B127" s="68" t="s">
        <v>114</v>
      </c>
      <c r="C127" s="68" t="s">
        <v>30</v>
      </c>
      <c r="D127" s="68" t="s">
        <v>37</v>
      </c>
      <c r="E127" s="68" t="s">
        <v>32</v>
      </c>
      <c r="F127" s="68" t="s">
        <v>33</v>
      </c>
      <c r="G127" s="68" t="s">
        <v>44</v>
      </c>
      <c r="H127" s="69" t="s">
        <v>35</v>
      </c>
      <c r="I127" s="69" t="s">
        <v>45</v>
      </c>
      <c r="J127" s="70" t="s">
        <v>126</v>
      </c>
      <c r="K127" s="71">
        <v>500000</v>
      </c>
      <c r="L127" s="58">
        <v>-3566.06</v>
      </c>
      <c r="M127" s="71">
        <v>496433.94</v>
      </c>
      <c r="N127" s="72"/>
      <c r="O127" s="71">
        <v>496433.94</v>
      </c>
      <c r="P127" s="71">
        <v>496433.94</v>
      </c>
      <c r="Q127" s="71">
        <v>0</v>
      </c>
      <c r="R127" s="59" t="s">
        <v>409</v>
      </c>
      <c r="S127" s="71"/>
      <c r="T127" s="71">
        <v>0</v>
      </c>
      <c r="U127" s="71">
        <v>496433.94</v>
      </c>
      <c r="V127" s="71">
        <v>496433.94</v>
      </c>
      <c r="W127" s="71">
        <v>0</v>
      </c>
      <c r="X127" s="71">
        <v>496433.94</v>
      </c>
      <c r="Y127" s="5">
        <f t="shared" si="3"/>
        <v>496433.94</v>
      </c>
      <c r="Z127" s="5">
        <f t="shared" si="0"/>
        <v>0</v>
      </c>
      <c r="AA127" s="5">
        <f t="shared" si="1"/>
        <v>0</v>
      </c>
      <c r="AB127" s="5">
        <f t="shared" si="2"/>
        <v>0</v>
      </c>
      <c r="AC127" s="4"/>
      <c r="AD127" s="4"/>
    </row>
    <row r="128" spans="1:30" ht="15" hidden="1" customHeight="1" x14ac:dyDescent="0.2">
      <c r="A128" s="68" t="s">
        <v>28</v>
      </c>
      <c r="B128" s="68" t="s">
        <v>114</v>
      </c>
      <c r="C128" s="68" t="s">
        <v>30</v>
      </c>
      <c r="D128" s="68" t="s">
        <v>37</v>
      </c>
      <c r="E128" s="68" t="s">
        <v>32</v>
      </c>
      <c r="F128" s="68" t="s">
        <v>33</v>
      </c>
      <c r="G128" s="68" t="s">
        <v>44</v>
      </c>
      <c r="H128" s="69" t="s">
        <v>35</v>
      </c>
      <c r="I128" s="69" t="s">
        <v>45</v>
      </c>
      <c r="J128" s="70" t="s">
        <v>127</v>
      </c>
      <c r="K128" s="71">
        <v>78000</v>
      </c>
      <c r="L128" s="58">
        <v>-39612</v>
      </c>
      <c r="M128" s="71">
        <v>38388</v>
      </c>
      <c r="N128" s="72"/>
      <c r="O128" s="71">
        <v>38388</v>
      </c>
      <c r="P128" s="71">
        <v>38388</v>
      </c>
      <c r="Q128" s="71">
        <v>0</v>
      </c>
      <c r="R128" s="59" t="s">
        <v>409</v>
      </c>
      <c r="S128" s="71"/>
      <c r="T128" s="71">
        <v>0</v>
      </c>
      <c r="U128" s="71">
        <v>38388</v>
      </c>
      <c r="V128" s="71">
        <v>38388</v>
      </c>
      <c r="W128" s="71">
        <v>0</v>
      </c>
      <c r="X128" s="71">
        <v>38388</v>
      </c>
      <c r="Y128" s="5">
        <f t="shared" si="3"/>
        <v>38388</v>
      </c>
      <c r="Z128" s="5">
        <f t="shared" si="0"/>
        <v>0</v>
      </c>
      <c r="AA128" s="5">
        <f t="shared" si="1"/>
        <v>0</v>
      </c>
      <c r="AB128" s="5">
        <f t="shared" si="2"/>
        <v>0</v>
      </c>
      <c r="AC128" s="4"/>
      <c r="AD128" s="4"/>
    </row>
    <row r="129" spans="1:30" ht="15" hidden="1" customHeight="1" x14ac:dyDescent="0.2">
      <c r="A129" s="68" t="s">
        <v>28</v>
      </c>
      <c r="B129" s="68" t="s">
        <v>114</v>
      </c>
      <c r="C129" s="68" t="s">
        <v>30</v>
      </c>
      <c r="D129" s="68" t="s">
        <v>37</v>
      </c>
      <c r="E129" s="68" t="s">
        <v>32</v>
      </c>
      <c r="F129" s="68" t="s">
        <v>33</v>
      </c>
      <c r="G129" s="68" t="s">
        <v>44</v>
      </c>
      <c r="H129" s="69" t="s">
        <v>35</v>
      </c>
      <c r="I129" s="69" t="s">
        <v>45</v>
      </c>
      <c r="J129" s="70" t="s">
        <v>128</v>
      </c>
      <c r="K129" s="71">
        <v>6500</v>
      </c>
      <c r="L129" s="58">
        <v>2920</v>
      </c>
      <c r="M129" s="71">
        <v>9420</v>
      </c>
      <c r="N129" s="72"/>
      <c r="O129" s="71">
        <v>9420</v>
      </c>
      <c r="P129" s="71">
        <v>9420</v>
      </c>
      <c r="Q129" s="71">
        <v>0</v>
      </c>
      <c r="R129" s="59" t="s">
        <v>409</v>
      </c>
      <c r="S129" s="71"/>
      <c r="T129" s="71">
        <v>0</v>
      </c>
      <c r="U129" s="71">
        <v>9420</v>
      </c>
      <c r="V129" s="71">
        <v>9420</v>
      </c>
      <c r="W129" s="71">
        <v>0</v>
      </c>
      <c r="X129" s="71">
        <v>9420</v>
      </c>
      <c r="Y129" s="5">
        <f t="shared" si="3"/>
        <v>9420</v>
      </c>
      <c r="Z129" s="5">
        <f t="shared" si="0"/>
        <v>0</v>
      </c>
      <c r="AA129" s="5">
        <f t="shared" si="1"/>
        <v>0</v>
      </c>
      <c r="AB129" s="5">
        <f t="shared" si="2"/>
        <v>0</v>
      </c>
      <c r="AC129" s="4"/>
      <c r="AD129" s="4"/>
    </row>
    <row r="130" spans="1:30" ht="15" hidden="1" customHeight="1" x14ac:dyDescent="0.2">
      <c r="A130" s="68" t="s">
        <v>28</v>
      </c>
      <c r="B130" s="68" t="s">
        <v>114</v>
      </c>
      <c r="C130" s="68" t="s">
        <v>30</v>
      </c>
      <c r="D130" s="68" t="s">
        <v>37</v>
      </c>
      <c r="E130" s="68" t="s">
        <v>32</v>
      </c>
      <c r="F130" s="68" t="s">
        <v>33</v>
      </c>
      <c r="G130" s="68" t="s">
        <v>44</v>
      </c>
      <c r="H130" s="69" t="s">
        <v>35</v>
      </c>
      <c r="I130" s="69" t="s">
        <v>45</v>
      </c>
      <c r="J130" s="70" t="s">
        <v>129</v>
      </c>
      <c r="K130" s="71">
        <v>10000</v>
      </c>
      <c r="L130" s="58">
        <v>-10000</v>
      </c>
      <c r="M130" s="71">
        <v>0</v>
      </c>
      <c r="N130" s="72"/>
      <c r="O130" s="71">
        <v>0</v>
      </c>
      <c r="P130" s="71">
        <v>0</v>
      </c>
      <c r="Q130" s="71">
        <v>0</v>
      </c>
      <c r="R130" s="59" t="s">
        <v>409</v>
      </c>
      <c r="S130" s="71"/>
      <c r="T130" s="71">
        <v>0</v>
      </c>
      <c r="U130" s="71">
        <v>0</v>
      </c>
      <c r="V130" s="71">
        <v>0</v>
      </c>
      <c r="W130" s="71">
        <v>0</v>
      </c>
      <c r="X130" s="71">
        <v>0</v>
      </c>
      <c r="Y130" s="5">
        <f t="shared" si="3"/>
        <v>0</v>
      </c>
      <c r="Z130" s="5">
        <f t="shared" si="0"/>
        <v>0</v>
      </c>
      <c r="AA130" s="5">
        <f t="shared" si="1"/>
        <v>0</v>
      </c>
      <c r="AB130" s="5">
        <f t="shared" si="2"/>
        <v>0</v>
      </c>
      <c r="AC130" s="4"/>
      <c r="AD130" s="4"/>
    </row>
    <row r="131" spans="1:30" ht="15" hidden="1" customHeight="1" x14ac:dyDescent="0.2">
      <c r="A131" s="68" t="s">
        <v>28</v>
      </c>
      <c r="B131" s="68" t="s">
        <v>114</v>
      </c>
      <c r="C131" s="68" t="s">
        <v>30</v>
      </c>
      <c r="D131" s="68" t="s">
        <v>37</v>
      </c>
      <c r="E131" s="68" t="s">
        <v>32</v>
      </c>
      <c r="F131" s="68" t="s">
        <v>33</v>
      </c>
      <c r="G131" s="68" t="s">
        <v>44</v>
      </c>
      <c r="H131" s="69" t="s">
        <v>35</v>
      </c>
      <c r="I131" s="69" t="s">
        <v>45</v>
      </c>
      <c r="J131" s="70" t="s">
        <v>130</v>
      </c>
      <c r="K131" s="71">
        <v>40000</v>
      </c>
      <c r="L131" s="58">
        <v>-10300</v>
      </c>
      <c r="M131" s="71">
        <v>29700</v>
      </c>
      <c r="N131" s="72"/>
      <c r="O131" s="71">
        <v>29700</v>
      </c>
      <c r="P131" s="71">
        <v>29700</v>
      </c>
      <c r="Q131" s="71">
        <v>0</v>
      </c>
      <c r="R131" s="59" t="s">
        <v>409</v>
      </c>
      <c r="S131" s="71"/>
      <c r="T131" s="71">
        <v>0</v>
      </c>
      <c r="U131" s="71">
        <v>29700</v>
      </c>
      <c r="V131" s="71">
        <v>29700</v>
      </c>
      <c r="W131" s="71">
        <v>0</v>
      </c>
      <c r="X131" s="71">
        <v>29700</v>
      </c>
      <c r="Y131" s="5">
        <f t="shared" si="3"/>
        <v>29700</v>
      </c>
      <c r="Z131" s="5">
        <f t="shared" si="0"/>
        <v>0</v>
      </c>
      <c r="AA131" s="5">
        <f t="shared" si="1"/>
        <v>0</v>
      </c>
      <c r="AB131" s="5">
        <f t="shared" si="2"/>
        <v>0</v>
      </c>
      <c r="AC131" s="4"/>
      <c r="AD131" s="4"/>
    </row>
    <row r="132" spans="1:30" ht="15" hidden="1" customHeight="1" x14ac:dyDescent="0.2">
      <c r="A132" s="68" t="s">
        <v>28</v>
      </c>
      <c r="B132" s="68" t="s">
        <v>114</v>
      </c>
      <c r="C132" s="68" t="s">
        <v>30</v>
      </c>
      <c r="D132" s="68" t="s">
        <v>37</v>
      </c>
      <c r="E132" s="68" t="s">
        <v>32</v>
      </c>
      <c r="F132" s="68" t="s">
        <v>33</v>
      </c>
      <c r="G132" s="68" t="s">
        <v>44</v>
      </c>
      <c r="H132" s="69" t="s">
        <v>35</v>
      </c>
      <c r="I132" s="69" t="s">
        <v>45</v>
      </c>
      <c r="J132" s="70" t="s">
        <v>131</v>
      </c>
      <c r="K132" s="71">
        <v>5000</v>
      </c>
      <c r="L132" s="58">
        <v>6857</v>
      </c>
      <c r="M132" s="71">
        <v>11857</v>
      </c>
      <c r="N132" s="72"/>
      <c r="O132" s="71">
        <v>11857</v>
      </c>
      <c r="P132" s="71">
        <v>11857</v>
      </c>
      <c r="Q132" s="71">
        <v>0</v>
      </c>
      <c r="R132" s="59" t="s">
        <v>409</v>
      </c>
      <c r="S132" s="71"/>
      <c r="T132" s="71">
        <v>0</v>
      </c>
      <c r="U132" s="71">
        <v>11857</v>
      </c>
      <c r="V132" s="71">
        <v>11857</v>
      </c>
      <c r="W132" s="71">
        <v>0</v>
      </c>
      <c r="X132" s="71">
        <v>11192</v>
      </c>
      <c r="Y132" s="5">
        <f t="shared" si="3"/>
        <v>11857</v>
      </c>
      <c r="Z132" s="5">
        <f t="shared" si="0"/>
        <v>0</v>
      </c>
      <c r="AA132" s="5">
        <f t="shared" si="1"/>
        <v>0</v>
      </c>
      <c r="AB132" s="5">
        <f t="shared" si="2"/>
        <v>0</v>
      </c>
      <c r="AC132" s="4"/>
      <c r="AD132" s="4"/>
    </row>
    <row r="133" spans="1:30" ht="15" hidden="1" customHeight="1" x14ac:dyDescent="0.2">
      <c r="A133" s="68" t="s">
        <v>28</v>
      </c>
      <c r="B133" s="68" t="s">
        <v>114</v>
      </c>
      <c r="C133" s="68" t="s">
        <v>30</v>
      </c>
      <c r="D133" s="68" t="s">
        <v>37</v>
      </c>
      <c r="E133" s="68" t="s">
        <v>32</v>
      </c>
      <c r="F133" s="68" t="s">
        <v>33</v>
      </c>
      <c r="G133" s="68" t="s">
        <v>44</v>
      </c>
      <c r="H133" s="69" t="s">
        <v>35</v>
      </c>
      <c r="I133" s="69" t="s">
        <v>45</v>
      </c>
      <c r="J133" s="70" t="s">
        <v>426</v>
      </c>
      <c r="K133" s="71">
        <v>300000</v>
      </c>
      <c r="L133" s="58">
        <v>-300000</v>
      </c>
      <c r="M133" s="71">
        <v>0</v>
      </c>
      <c r="N133" s="72"/>
      <c r="O133" s="71">
        <v>0</v>
      </c>
      <c r="P133" s="71">
        <v>0</v>
      </c>
      <c r="Q133" s="71">
        <v>0</v>
      </c>
      <c r="R133" s="59" t="s">
        <v>409</v>
      </c>
      <c r="S133" s="71"/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5">
        <f t="shared" si="3"/>
        <v>0</v>
      </c>
      <c r="Z133" s="5">
        <f t="shared" si="0"/>
        <v>0</v>
      </c>
      <c r="AA133" s="5">
        <f t="shared" si="1"/>
        <v>0</v>
      </c>
      <c r="AB133" s="5">
        <f t="shared" si="2"/>
        <v>0</v>
      </c>
      <c r="AC133" s="4"/>
      <c r="AD133" s="4"/>
    </row>
    <row r="134" spans="1:30" ht="15" hidden="1" customHeight="1" x14ac:dyDescent="0.2">
      <c r="A134" s="68" t="s">
        <v>28</v>
      </c>
      <c r="B134" s="68" t="s">
        <v>114</v>
      </c>
      <c r="C134" s="68" t="s">
        <v>30</v>
      </c>
      <c r="D134" s="68" t="s">
        <v>37</v>
      </c>
      <c r="E134" s="68" t="s">
        <v>32</v>
      </c>
      <c r="F134" s="68" t="s">
        <v>33</v>
      </c>
      <c r="G134" s="68" t="s">
        <v>44</v>
      </c>
      <c r="H134" s="69" t="s">
        <v>35</v>
      </c>
      <c r="I134" s="69" t="s">
        <v>45</v>
      </c>
      <c r="J134" s="70" t="s">
        <v>427</v>
      </c>
      <c r="K134" s="71">
        <v>100000</v>
      </c>
      <c r="L134" s="58">
        <v>-100000</v>
      </c>
      <c r="M134" s="71">
        <v>0</v>
      </c>
      <c r="N134" s="72"/>
      <c r="O134" s="71">
        <v>0</v>
      </c>
      <c r="P134" s="71">
        <v>0</v>
      </c>
      <c r="Q134" s="71">
        <v>0</v>
      </c>
      <c r="R134" s="59" t="s">
        <v>409</v>
      </c>
      <c r="S134" s="71"/>
      <c r="T134" s="71">
        <v>0</v>
      </c>
      <c r="U134" s="71">
        <v>0</v>
      </c>
      <c r="V134" s="71">
        <v>0</v>
      </c>
      <c r="W134" s="71">
        <v>0</v>
      </c>
      <c r="X134" s="71">
        <v>0</v>
      </c>
      <c r="Y134" s="5">
        <f t="shared" si="3"/>
        <v>0</v>
      </c>
      <c r="Z134" s="5">
        <f t="shared" si="0"/>
        <v>0</v>
      </c>
      <c r="AA134" s="5">
        <f t="shared" si="1"/>
        <v>0</v>
      </c>
      <c r="AB134" s="5">
        <f t="shared" si="2"/>
        <v>0</v>
      </c>
      <c r="AC134" s="4"/>
      <c r="AD134" s="4"/>
    </row>
    <row r="135" spans="1:30" ht="15" hidden="1" customHeight="1" x14ac:dyDescent="0.2">
      <c r="A135" s="68" t="s">
        <v>28</v>
      </c>
      <c r="B135" s="68" t="s">
        <v>114</v>
      </c>
      <c r="C135" s="68" t="s">
        <v>30</v>
      </c>
      <c r="D135" s="68" t="s">
        <v>37</v>
      </c>
      <c r="E135" s="68" t="s">
        <v>32</v>
      </c>
      <c r="F135" s="68" t="s">
        <v>55</v>
      </c>
      <c r="G135" s="68" t="s">
        <v>44</v>
      </c>
      <c r="H135" s="69" t="s">
        <v>35</v>
      </c>
      <c r="I135" s="69" t="s">
        <v>45</v>
      </c>
      <c r="J135" s="70" t="s">
        <v>428</v>
      </c>
      <c r="K135" s="71">
        <v>3900000</v>
      </c>
      <c r="L135" s="58">
        <v>-3900000</v>
      </c>
      <c r="M135" s="71">
        <v>0</v>
      </c>
      <c r="N135" s="72"/>
      <c r="O135" s="71">
        <v>0</v>
      </c>
      <c r="P135" s="71">
        <v>0</v>
      </c>
      <c r="Q135" s="71">
        <v>0</v>
      </c>
      <c r="R135" s="59" t="s">
        <v>409</v>
      </c>
      <c r="S135" s="71"/>
      <c r="T135" s="71">
        <v>0</v>
      </c>
      <c r="U135" s="71">
        <v>0</v>
      </c>
      <c r="V135" s="71">
        <v>0</v>
      </c>
      <c r="W135" s="71">
        <v>0</v>
      </c>
      <c r="X135" s="71">
        <v>0</v>
      </c>
      <c r="Y135" s="5">
        <f t="shared" si="3"/>
        <v>0</v>
      </c>
      <c r="Z135" s="5">
        <f t="shared" si="0"/>
        <v>0</v>
      </c>
      <c r="AA135" s="5">
        <f t="shared" si="1"/>
        <v>0</v>
      </c>
      <c r="AB135" s="5">
        <f t="shared" si="2"/>
        <v>0</v>
      </c>
      <c r="AC135" s="4"/>
      <c r="AD135" s="4"/>
    </row>
    <row r="136" spans="1:30" ht="15" hidden="1" customHeight="1" x14ac:dyDescent="0.2">
      <c r="A136" s="68" t="s">
        <v>28</v>
      </c>
      <c r="B136" s="68" t="s">
        <v>114</v>
      </c>
      <c r="C136" s="68" t="s">
        <v>30</v>
      </c>
      <c r="D136" s="68" t="s">
        <v>37</v>
      </c>
      <c r="E136" s="68" t="s">
        <v>32</v>
      </c>
      <c r="F136" s="68" t="s">
        <v>33</v>
      </c>
      <c r="G136" s="68" t="s">
        <v>44</v>
      </c>
      <c r="H136" s="69" t="s">
        <v>35</v>
      </c>
      <c r="I136" s="69" t="s">
        <v>45</v>
      </c>
      <c r="J136" s="70" t="s">
        <v>393</v>
      </c>
      <c r="K136" s="71">
        <v>12000</v>
      </c>
      <c r="L136" s="58">
        <v>9866</v>
      </c>
      <c r="M136" s="71">
        <v>21866</v>
      </c>
      <c r="N136" s="72"/>
      <c r="O136" s="71">
        <v>21866</v>
      </c>
      <c r="P136" s="71">
        <v>21866</v>
      </c>
      <c r="Q136" s="71">
        <v>0</v>
      </c>
      <c r="R136" s="59" t="s">
        <v>409</v>
      </c>
      <c r="S136" s="71"/>
      <c r="T136" s="71">
        <v>0</v>
      </c>
      <c r="U136" s="71">
        <v>21866</v>
      </c>
      <c r="V136" s="71">
        <v>21866</v>
      </c>
      <c r="W136" s="71">
        <v>0</v>
      </c>
      <c r="X136" s="71">
        <v>0</v>
      </c>
      <c r="Y136" s="5">
        <f t="shared" si="3"/>
        <v>21866</v>
      </c>
      <c r="Z136" s="5">
        <f t="shared" si="0"/>
        <v>0</v>
      </c>
      <c r="AA136" s="5">
        <f t="shared" si="1"/>
        <v>0</v>
      </c>
      <c r="AB136" s="5">
        <f t="shared" si="2"/>
        <v>0</v>
      </c>
      <c r="AC136" s="4"/>
      <c r="AD136" s="4"/>
    </row>
    <row r="137" spans="1:30" ht="15" hidden="1" customHeight="1" x14ac:dyDescent="0.2">
      <c r="A137" s="68" t="s">
        <v>28</v>
      </c>
      <c r="B137" s="68" t="s">
        <v>114</v>
      </c>
      <c r="C137" s="68" t="s">
        <v>30</v>
      </c>
      <c r="D137" s="68" t="s">
        <v>37</v>
      </c>
      <c r="E137" s="68" t="s">
        <v>32</v>
      </c>
      <c r="F137" s="68" t="s">
        <v>33</v>
      </c>
      <c r="G137" s="68" t="s">
        <v>44</v>
      </c>
      <c r="H137" s="69" t="s">
        <v>45</v>
      </c>
      <c r="I137" s="69" t="s">
        <v>45</v>
      </c>
      <c r="J137" s="70" t="s">
        <v>579</v>
      </c>
      <c r="K137" s="71">
        <v>0</v>
      </c>
      <c r="L137" s="58">
        <v>334.2</v>
      </c>
      <c r="M137" s="71">
        <v>334.2</v>
      </c>
      <c r="N137" s="72"/>
      <c r="O137" s="71">
        <v>334.2</v>
      </c>
      <c r="P137" s="71">
        <v>334.2</v>
      </c>
      <c r="Q137" s="71">
        <v>0</v>
      </c>
      <c r="R137" s="59" t="s">
        <v>409</v>
      </c>
      <c r="S137" s="71"/>
      <c r="T137" s="71">
        <v>0</v>
      </c>
      <c r="U137" s="71">
        <v>334.2</v>
      </c>
      <c r="V137" s="71">
        <v>334.2</v>
      </c>
      <c r="W137" s="71">
        <v>0</v>
      </c>
      <c r="X137" s="71">
        <v>334.2</v>
      </c>
      <c r="Y137" s="5">
        <f t="shared" si="3"/>
        <v>334.2</v>
      </c>
      <c r="Z137" s="5">
        <f t="shared" si="0"/>
        <v>0</v>
      </c>
      <c r="AA137" s="5">
        <f t="shared" si="1"/>
        <v>0</v>
      </c>
      <c r="AB137" s="5">
        <f t="shared" si="2"/>
        <v>0</v>
      </c>
      <c r="AC137" s="4"/>
      <c r="AD137" s="4"/>
    </row>
    <row r="138" spans="1:30" ht="15" hidden="1" customHeight="1" x14ac:dyDescent="0.2">
      <c r="A138" s="68" t="s">
        <v>28</v>
      </c>
      <c r="B138" s="68" t="s">
        <v>132</v>
      </c>
      <c r="C138" s="68" t="s">
        <v>30</v>
      </c>
      <c r="D138" s="68" t="s">
        <v>37</v>
      </c>
      <c r="E138" s="68" t="s">
        <v>32</v>
      </c>
      <c r="F138" s="68" t="s">
        <v>33</v>
      </c>
      <c r="G138" s="68" t="s">
        <v>44</v>
      </c>
      <c r="H138" s="69" t="s">
        <v>35</v>
      </c>
      <c r="I138" s="69" t="s">
        <v>45</v>
      </c>
      <c r="J138" s="70" t="s">
        <v>133</v>
      </c>
      <c r="K138" s="71">
        <v>18000</v>
      </c>
      <c r="L138" s="58">
        <v>-18000</v>
      </c>
      <c r="M138" s="71">
        <v>0</v>
      </c>
      <c r="N138" s="72"/>
      <c r="O138" s="71">
        <v>0</v>
      </c>
      <c r="P138" s="71">
        <v>0</v>
      </c>
      <c r="Q138" s="71">
        <v>0</v>
      </c>
      <c r="R138" s="59" t="s">
        <v>409</v>
      </c>
      <c r="S138" s="71"/>
      <c r="T138" s="71">
        <v>0</v>
      </c>
      <c r="U138" s="71">
        <v>0</v>
      </c>
      <c r="V138" s="71">
        <v>0</v>
      </c>
      <c r="W138" s="71">
        <v>0</v>
      </c>
      <c r="X138" s="71">
        <v>0</v>
      </c>
      <c r="Y138" s="5">
        <f t="shared" si="3"/>
        <v>0</v>
      </c>
      <c r="Z138" s="5">
        <f t="shared" si="0"/>
        <v>0</v>
      </c>
      <c r="AA138" s="5">
        <f t="shared" si="1"/>
        <v>0</v>
      </c>
      <c r="AB138" s="5">
        <f t="shared" si="2"/>
        <v>0</v>
      </c>
      <c r="AC138" s="4"/>
      <c r="AD138" s="4"/>
    </row>
    <row r="139" spans="1:30" ht="15" hidden="1" customHeight="1" x14ac:dyDescent="0.2">
      <c r="A139" s="68" t="s">
        <v>28</v>
      </c>
      <c r="B139" s="68" t="s">
        <v>132</v>
      </c>
      <c r="C139" s="68" t="s">
        <v>30</v>
      </c>
      <c r="D139" s="68" t="s">
        <v>37</v>
      </c>
      <c r="E139" s="68" t="s">
        <v>32</v>
      </c>
      <c r="F139" s="68" t="s">
        <v>33</v>
      </c>
      <c r="G139" s="68" t="s">
        <v>44</v>
      </c>
      <c r="H139" s="69" t="s">
        <v>35</v>
      </c>
      <c r="I139" s="69" t="s">
        <v>45</v>
      </c>
      <c r="J139" s="70" t="s">
        <v>134</v>
      </c>
      <c r="K139" s="71">
        <v>240000</v>
      </c>
      <c r="L139" s="58">
        <v>-240000</v>
      </c>
      <c r="M139" s="71">
        <v>0</v>
      </c>
      <c r="N139" s="72"/>
      <c r="O139" s="71">
        <v>0</v>
      </c>
      <c r="P139" s="71">
        <v>0</v>
      </c>
      <c r="Q139" s="71">
        <v>0</v>
      </c>
      <c r="R139" s="59" t="s">
        <v>409</v>
      </c>
      <c r="S139" s="71"/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5">
        <f t="shared" si="3"/>
        <v>0</v>
      </c>
      <c r="Z139" s="5">
        <f t="shared" si="0"/>
        <v>0</v>
      </c>
      <c r="AA139" s="5">
        <f t="shared" si="1"/>
        <v>0</v>
      </c>
      <c r="AB139" s="5">
        <f t="shared" si="2"/>
        <v>0</v>
      </c>
      <c r="AC139" s="4"/>
      <c r="AD139" s="4"/>
    </row>
    <row r="140" spans="1:30" ht="15" hidden="1" customHeight="1" x14ac:dyDescent="0.2">
      <c r="A140" s="68" t="s">
        <v>28</v>
      </c>
      <c r="B140" s="68" t="s">
        <v>132</v>
      </c>
      <c r="C140" s="68" t="s">
        <v>30</v>
      </c>
      <c r="D140" s="68" t="s">
        <v>37</v>
      </c>
      <c r="E140" s="68" t="s">
        <v>32</v>
      </c>
      <c r="F140" s="68" t="s">
        <v>33</v>
      </c>
      <c r="G140" s="68" t="s">
        <v>44</v>
      </c>
      <c r="H140" s="69" t="s">
        <v>35</v>
      </c>
      <c r="I140" s="69" t="s">
        <v>45</v>
      </c>
      <c r="J140" s="70" t="s">
        <v>135</v>
      </c>
      <c r="K140" s="71">
        <v>18000</v>
      </c>
      <c r="L140" s="61">
        <v>-18000</v>
      </c>
      <c r="M140" s="71">
        <v>0</v>
      </c>
      <c r="N140" s="72"/>
      <c r="O140" s="71">
        <v>0</v>
      </c>
      <c r="P140" s="71">
        <v>0</v>
      </c>
      <c r="Q140" s="71">
        <v>0</v>
      </c>
      <c r="R140" s="59" t="s">
        <v>409</v>
      </c>
      <c r="S140" s="71"/>
      <c r="T140" s="71">
        <v>0</v>
      </c>
      <c r="U140" s="71">
        <v>0</v>
      </c>
      <c r="V140" s="71">
        <v>0</v>
      </c>
      <c r="W140" s="71">
        <v>0</v>
      </c>
      <c r="X140" s="71">
        <v>0</v>
      </c>
      <c r="Y140" s="5">
        <f t="shared" si="3"/>
        <v>0</v>
      </c>
      <c r="Z140" s="5">
        <f t="shared" si="0"/>
        <v>0</v>
      </c>
      <c r="AA140" s="5">
        <f t="shared" si="1"/>
        <v>0</v>
      </c>
      <c r="AB140" s="5">
        <f t="shared" si="2"/>
        <v>0</v>
      </c>
      <c r="AC140" s="4"/>
      <c r="AD140" s="4"/>
    </row>
    <row r="141" spans="1:30" ht="15" hidden="1" customHeight="1" x14ac:dyDescent="0.2">
      <c r="A141" s="68" t="s">
        <v>28</v>
      </c>
      <c r="B141" s="68" t="s">
        <v>132</v>
      </c>
      <c r="C141" s="68" t="s">
        <v>30</v>
      </c>
      <c r="D141" s="68" t="s">
        <v>37</v>
      </c>
      <c r="E141" s="68" t="s">
        <v>32</v>
      </c>
      <c r="F141" s="68" t="s">
        <v>33</v>
      </c>
      <c r="G141" s="68" t="s">
        <v>44</v>
      </c>
      <c r="H141" s="69" t="s">
        <v>35</v>
      </c>
      <c r="I141" s="69" t="s">
        <v>45</v>
      </c>
      <c r="J141" s="70" t="s">
        <v>136</v>
      </c>
      <c r="K141" s="71">
        <v>45000</v>
      </c>
      <c r="L141" s="61">
        <v>-45000</v>
      </c>
      <c r="M141" s="71">
        <v>0</v>
      </c>
      <c r="N141" s="72"/>
      <c r="O141" s="71">
        <v>0</v>
      </c>
      <c r="P141" s="71">
        <v>0</v>
      </c>
      <c r="Q141" s="71">
        <v>0</v>
      </c>
      <c r="R141" s="59" t="s">
        <v>409</v>
      </c>
      <c r="S141" s="71"/>
      <c r="T141" s="71">
        <v>0</v>
      </c>
      <c r="U141" s="71">
        <v>0</v>
      </c>
      <c r="V141" s="71">
        <v>0</v>
      </c>
      <c r="W141" s="71">
        <v>0</v>
      </c>
      <c r="X141" s="71">
        <v>0</v>
      </c>
      <c r="Y141" s="5">
        <f t="shared" si="3"/>
        <v>0</v>
      </c>
      <c r="Z141" s="5">
        <f t="shared" si="0"/>
        <v>0</v>
      </c>
      <c r="AA141" s="5">
        <f t="shared" si="1"/>
        <v>0</v>
      </c>
      <c r="AB141" s="5">
        <f t="shared" si="2"/>
        <v>0</v>
      </c>
      <c r="AC141" s="4"/>
      <c r="AD141" s="4"/>
    </row>
    <row r="142" spans="1:30" ht="15" hidden="1" customHeight="1" x14ac:dyDescent="0.2">
      <c r="A142" s="68" t="s">
        <v>28</v>
      </c>
      <c r="B142" s="68" t="s">
        <v>132</v>
      </c>
      <c r="C142" s="68" t="s">
        <v>30</v>
      </c>
      <c r="D142" s="68" t="s">
        <v>37</v>
      </c>
      <c r="E142" s="68" t="s">
        <v>32</v>
      </c>
      <c r="F142" s="68" t="s">
        <v>33</v>
      </c>
      <c r="G142" s="68" t="s">
        <v>44</v>
      </c>
      <c r="H142" s="69" t="s">
        <v>35</v>
      </c>
      <c r="I142" s="69" t="s">
        <v>45</v>
      </c>
      <c r="J142" s="70" t="s">
        <v>137</v>
      </c>
      <c r="K142" s="71">
        <v>180000</v>
      </c>
      <c r="L142" s="60">
        <v>-90695.85</v>
      </c>
      <c r="M142" s="71">
        <v>89304.15</v>
      </c>
      <c r="N142" s="72"/>
      <c r="O142" s="71">
        <v>89304.15</v>
      </c>
      <c r="P142" s="71">
        <v>89304.15</v>
      </c>
      <c r="Q142" s="71">
        <v>0</v>
      </c>
      <c r="R142" s="59" t="s">
        <v>409</v>
      </c>
      <c r="S142" s="71"/>
      <c r="T142" s="71">
        <v>0</v>
      </c>
      <c r="U142" s="71">
        <v>89304.15</v>
      </c>
      <c r="V142" s="71">
        <v>89304.15</v>
      </c>
      <c r="W142" s="71">
        <v>0</v>
      </c>
      <c r="X142" s="71">
        <v>89304.15</v>
      </c>
      <c r="Y142" s="5">
        <f t="shared" si="3"/>
        <v>89304.15</v>
      </c>
      <c r="Z142" s="5">
        <f t="shared" si="0"/>
        <v>0</v>
      </c>
      <c r="AA142" s="5">
        <f t="shared" si="1"/>
        <v>0</v>
      </c>
      <c r="AB142" s="5">
        <f t="shared" si="2"/>
        <v>0</v>
      </c>
      <c r="AC142" s="4"/>
      <c r="AD142" s="4"/>
    </row>
    <row r="143" spans="1:30" ht="15" hidden="1" customHeight="1" x14ac:dyDescent="0.2">
      <c r="A143" s="68" t="s">
        <v>28</v>
      </c>
      <c r="B143" s="68" t="s">
        <v>132</v>
      </c>
      <c r="C143" s="68" t="s">
        <v>30</v>
      </c>
      <c r="D143" s="68" t="s">
        <v>37</v>
      </c>
      <c r="E143" s="68" t="s">
        <v>32</v>
      </c>
      <c r="F143" s="68" t="s">
        <v>33</v>
      </c>
      <c r="G143" s="68" t="s">
        <v>44</v>
      </c>
      <c r="H143" s="69" t="s">
        <v>45</v>
      </c>
      <c r="I143" s="69" t="s">
        <v>45</v>
      </c>
      <c r="J143" s="70" t="s">
        <v>502</v>
      </c>
      <c r="K143" s="71"/>
      <c r="L143" s="60">
        <v>216797.8</v>
      </c>
      <c r="M143" s="71">
        <v>216797.8</v>
      </c>
      <c r="N143" s="72"/>
      <c r="O143" s="71">
        <v>216797.8</v>
      </c>
      <c r="P143" s="71">
        <v>216797.8</v>
      </c>
      <c r="Q143" s="71">
        <v>0</v>
      </c>
      <c r="R143" s="59" t="s">
        <v>409</v>
      </c>
      <c r="S143" s="71"/>
      <c r="T143" s="71">
        <v>0</v>
      </c>
      <c r="U143" s="71">
        <v>216797.8</v>
      </c>
      <c r="V143" s="71">
        <v>216797.8</v>
      </c>
      <c r="W143" s="71">
        <v>0</v>
      </c>
      <c r="X143" s="71">
        <v>109422.8</v>
      </c>
      <c r="Y143" s="5">
        <f t="shared" si="3"/>
        <v>216797.8</v>
      </c>
      <c r="Z143" s="5">
        <f t="shared" si="0"/>
        <v>0</v>
      </c>
      <c r="AA143" s="5">
        <f t="shared" si="1"/>
        <v>0</v>
      </c>
      <c r="AB143" s="5">
        <f t="shared" si="2"/>
        <v>0</v>
      </c>
      <c r="AC143" s="4"/>
      <c r="AD143" s="4"/>
    </row>
    <row r="144" spans="1:30" ht="15" hidden="1" customHeight="1" x14ac:dyDescent="0.2">
      <c r="A144" s="68" t="s">
        <v>28</v>
      </c>
      <c r="B144" s="68" t="s">
        <v>132</v>
      </c>
      <c r="C144" s="68" t="s">
        <v>30</v>
      </c>
      <c r="D144" s="68" t="s">
        <v>37</v>
      </c>
      <c r="E144" s="68" t="s">
        <v>32</v>
      </c>
      <c r="F144" s="68" t="s">
        <v>33</v>
      </c>
      <c r="G144" s="68" t="s">
        <v>34</v>
      </c>
      <c r="H144" s="69" t="s">
        <v>35</v>
      </c>
      <c r="I144" s="69" t="s">
        <v>35</v>
      </c>
      <c r="J144" s="70" t="s">
        <v>138</v>
      </c>
      <c r="K144" s="71">
        <v>105534</v>
      </c>
      <c r="L144" s="60">
        <v>-20803.29</v>
      </c>
      <c r="M144" s="71">
        <v>84730.709999999992</v>
      </c>
      <c r="N144" s="72"/>
      <c r="O144" s="71">
        <v>84730.710000000021</v>
      </c>
      <c r="P144" s="71">
        <v>84730.710000000021</v>
      </c>
      <c r="Q144" s="71">
        <v>0</v>
      </c>
      <c r="R144" s="59" t="s">
        <v>409</v>
      </c>
      <c r="S144" s="71">
        <v>84730.709999999992</v>
      </c>
      <c r="T144" s="71">
        <v>0</v>
      </c>
      <c r="U144" s="71">
        <v>0</v>
      </c>
      <c r="V144" s="71">
        <v>84730.709999999992</v>
      </c>
      <c r="W144" s="71">
        <v>0</v>
      </c>
      <c r="X144" s="71">
        <v>77529.8</v>
      </c>
      <c r="Y144" s="5">
        <f t="shared" si="3"/>
        <v>84730.709999999992</v>
      </c>
      <c r="Z144" s="5">
        <f t="shared" si="0"/>
        <v>0</v>
      </c>
      <c r="AA144" s="5">
        <f t="shared" si="1"/>
        <v>0</v>
      </c>
      <c r="AB144" s="5">
        <f t="shared" si="2"/>
        <v>0</v>
      </c>
      <c r="AC144" s="4"/>
      <c r="AD144" s="4"/>
    </row>
    <row r="145" spans="1:30" ht="15" hidden="1" customHeight="1" x14ac:dyDescent="0.2">
      <c r="A145" s="68" t="s">
        <v>28</v>
      </c>
      <c r="B145" s="68" t="s">
        <v>132</v>
      </c>
      <c r="C145" s="68" t="s">
        <v>30</v>
      </c>
      <c r="D145" s="68" t="s">
        <v>37</v>
      </c>
      <c r="E145" s="68" t="s">
        <v>32</v>
      </c>
      <c r="F145" s="68" t="s">
        <v>33</v>
      </c>
      <c r="G145" s="68" t="s">
        <v>44</v>
      </c>
      <c r="H145" s="69" t="s">
        <v>45</v>
      </c>
      <c r="I145" s="69" t="s">
        <v>45</v>
      </c>
      <c r="J145" s="70" t="s">
        <v>429</v>
      </c>
      <c r="K145" s="71">
        <v>0</v>
      </c>
      <c r="L145" s="60">
        <v>14771.3</v>
      </c>
      <c r="M145" s="71">
        <v>14771.3</v>
      </c>
      <c r="N145" s="72"/>
      <c r="O145" s="71">
        <v>14771.3</v>
      </c>
      <c r="P145" s="71">
        <v>14771.3</v>
      </c>
      <c r="Q145" s="71">
        <v>0</v>
      </c>
      <c r="R145" s="59" t="s">
        <v>409</v>
      </c>
      <c r="S145" s="71"/>
      <c r="T145" s="71">
        <v>0</v>
      </c>
      <c r="U145" s="71">
        <v>14771.3</v>
      </c>
      <c r="V145" s="71">
        <v>14771.3</v>
      </c>
      <c r="W145" s="71">
        <v>0</v>
      </c>
      <c r="X145" s="71">
        <v>14771.3</v>
      </c>
      <c r="Y145" s="5">
        <f t="shared" si="3"/>
        <v>14771.3</v>
      </c>
      <c r="Z145" s="5">
        <f t="shared" si="0"/>
        <v>0</v>
      </c>
      <c r="AA145" s="5">
        <f t="shared" si="1"/>
        <v>0</v>
      </c>
      <c r="AB145" s="5">
        <f t="shared" si="2"/>
        <v>0</v>
      </c>
      <c r="AC145" s="4"/>
      <c r="AD145" s="4"/>
    </row>
    <row r="146" spans="1:30" ht="15" hidden="1" customHeight="1" x14ac:dyDescent="0.2">
      <c r="A146" s="68" t="s">
        <v>28</v>
      </c>
      <c r="B146" s="68" t="s">
        <v>132</v>
      </c>
      <c r="C146" s="68" t="s">
        <v>30</v>
      </c>
      <c r="D146" s="68" t="s">
        <v>37</v>
      </c>
      <c r="E146" s="68" t="s">
        <v>32</v>
      </c>
      <c r="F146" s="68" t="s">
        <v>33</v>
      </c>
      <c r="G146" s="68" t="s">
        <v>34</v>
      </c>
      <c r="H146" s="69" t="s">
        <v>35</v>
      </c>
      <c r="I146" s="69" t="s">
        <v>35</v>
      </c>
      <c r="J146" s="70" t="s">
        <v>139</v>
      </c>
      <c r="K146" s="71">
        <v>499150</v>
      </c>
      <c r="L146" s="58">
        <v>-72655.039999999994</v>
      </c>
      <c r="M146" s="71">
        <v>426494.96</v>
      </c>
      <c r="N146" s="72"/>
      <c r="O146" s="71">
        <v>426494.96</v>
      </c>
      <c r="P146" s="71">
        <v>426494.96</v>
      </c>
      <c r="Q146" s="71">
        <v>0</v>
      </c>
      <c r="R146" s="59" t="s">
        <v>409</v>
      </c>
      <c r="S146" s="71">
        <v>426494.96</v>
      </c>
      <c r="T146" s="71">
        <v>0</v>
      </c>
      <c r="U146" s="71">
        <v>0</v>
      </c>
      <c r="V146" s="71">
        <v>426494.96</v>
      </c>
      <c r="W146" s="71">
        <v>0</v>
      </c>
      <c r="X146" s="71">
        <v>388315.75999999995</v>
      </c>
      <c r="Y146" s="5">
        <f t="shared" si="3"/>
        <v>426494.96</v>
      </c>
      <c r="Z146" s="5">
        <f t="shared" si="0"/>
        <v>0</v>
      </c>
      <c r="AA146" s="5">
        <f t="shared" si="1"/>
        <v>0</v>
      </c>
      <c r="AB146" s="5">
        <f t="shared" si="2"/>
        <v>0</v>
      </c>
      <c r="AC146" s="4"/>
      <c r="AD146" s="4"/>
    </row>
    <row r="147" spans="1:30" ht="15" hidden="1" customHeight="1" x14ac:dyDescent="0.2">
      <c r="A147" s="68" t="s">
        <v>28</v>
      </c>
      <c r="B147" s="68" t="s">
        <v>132</v>
      </c>
      <c r="C147" s="68" t="s">
        <v>30</v>
      </c>
      <c r="D147" s="68" t="s">
        <v>37</v>
      </c>
      <c r="E147" s="68" t="s">
        <v>32</v>
      </c>
      <c r="F147" s="68" t="s">
        <v>33</v>
      </c>
      <c r="G147" s="68" t="s">
        <v>34</v>
      </c>
      <c r="H147" s="69" t="s">
        <v>35</v>
      </c>
      <c r="I147" s="69" t="s">
        <v>35</v>
      </c>
      <c r="J147" s="70" t="s">
        <v>140</v>
      </c>
      <c r="K147" s="71">
        <v>124269</v>
      </c>
      <c r="L147" s="60">
        <v>-15136.460000000001</v>
      </c>
      <c r="M147" s="71">
        <v>109132.54</v>
      </c>
      <c r="N147" s="72"/>
      <c r="O147" s="71">
        <v>109132.54000000001</v>
      </c>
      <c r="P147" s="71">
        <v>109132.54000000001</v>
      </c>
      <c r="Q147" s="71">
        <v>0</v>
      </c>
      <c r="R147" s="59" t="s">
        <v>409</v>
      </c>
      <c r="S147" s="71">
        <v>109132.54000000001</v>
      </c>
      <c r="T147" s="71">
        <v>0</v>
      </c>
      <c r="U147" s="71">
        <v>0</v>
      </c>
      <c r="V147" s="71">
        <v>109132.54000000001</v>
      </c>
      <c r="W147" s="71">
        <v>0</v>
      </c>
      <c r="X147" s="71">
        <v>99255.74</v>
      </c>
      <c r="Y147" s="5">
        <f t="shared" si="3"/>
        <v>109132.54000000001</v>
      </c>
      <c r="Z147" s="5">
        <f t="shared" si="0"/>
        <v>0</v>
      </c>
      <c r="AA147" s="5">
        <f t="shared" si="1"/>
        <v>0</v>
      </c>
      <c r="AB147" s="5">
        <f t="shared" si="2"/>
        <v>0</v>
      </c>
      <c r="AC147" s="4"/>
      <c r="AD147" s="4"/>
    </row>
    <row r="148" spans="1:30" ht="15" hidden="1" customHeight="1" x14ac:dyDescent="0.2">
      <c r="A148" s="68" t="s">
        <v>28</v>
      </c>
      <c r="B148" s="68" t="s">
        <v>132</v>
      </c>
      <c r="C148" s="68" t="s">
        <v>30</v>
      </c>
      <c r="D148" s="68" t="s">
        <v>37</v>
      </c>
      <c r="E148" s="68" t="s">
        <v>32</v>
      </c>
      <c r="F148" s="68" t="s">
        <v>33</v>
      </c>
      <c r="G148" s="68" t="s">
        <v>44</v>
      </c>
      <c r="H148" s="69" t="s">
        <v>45</v>
      </c>
      <c r="I148" s="69" t="s">
        <v>45</v>
      </c>
      <c r="J148" s="70" t="s">
        <v>557</v>
      </c>
      <c r="K148" s="71">
        <v>0</v>
      </c>
      <c r="L148" s="60">
        <v>13778.64</v>
      </c>
      <c r="M148" s="71">
        <v>13778.64</v>
      </c>
      <c r="N148" s="72"/>
      <c r="O148" s="71">
        <v>13778.64</v>
      </c>
      <c r="P148" s="71">
        <v>13778.64</v>
      </c>
      <c r="Q148" s="71">
        <v>0</v>
      </c>
      <c r="R148" s="59" t="s">
        <v>409</v>
      </c>
      <c r="S148"/>
      <c r="T148" s="71">
        <v>0</v>
      </c>
      <c r="U148" s="71">
        <v>13778.64</v>
      </c>
      <c r="V148" s="71">
        <v>13778.64</v>
      </c>
      <c r="W148" s="71">
        <v>0</v>
      </c>
      <c r="X148" s="71">
        <v>13778.64</v>
      </c>
      <c r="Y148" s="5">
        <f t="shared" si="3"/>
        <v>13778.64</v>
      </c>
      <c r="Z148" s="5">
        <f t="shared" si="0"/>
        <v>0</v>
      </c>
      <c r="AA148" s="5">
        <f t="shared" si="1"/>
        <v>0</v>
      </c>
      <c r="AB148" s="5">
        <f t="shared" si="2"/>
        <v>0</v>
      </c>
      <c r="AC148" s="4"/>
      <c r="AD148" s="4"/>
    </row>
    <row r="149" spans="1:30" ht="15" hidden="1" customHeight="1" x14ac:dyDescent="0.2">
      <c r="A149" s="68" t="s">
        <v>28</v>
      </c>
      <c r="B149" s="68" t="s">
        <v>132</v>
      </c>
      <c r="C149" s="68" t="s">
        <v>30</v>
      </c>
      <c r="D149" s="68" t="s">
        <v>37</v>
      </c>
      <c r="E149" s="68" t="s">
        <v>32</v>
      </c>
      <c r="F149" s="68" t="s">
        <v>33</v>
      </c>
      <c r="G149" s="68" t="s">
        <v>34</v>
      </c>
      <c r="H149" s="69" t="s">
        <v>35</v>
      </c>
      <c r="I149" s="69" t="s">
        <v>35</v>
      </c>
      <c r="J149" s="70" t="s">
        <v>141</v>
      </c>
      <c r="K149" s="71">
        <v>295573</v>
      </c>
      <c r="L149" s="60">
        <v>31835.94</v>
      </c>
      <c r="M149" s="71">
        <v>327408.94</v>
      </c>
      <c r="N149" s="72"/>
      <c r="O149" s="71">
        <v>327408.93999999994</v>
      </c>
      <c r="P149" s="71">
        <v>327408.93999999994</v>
      </c>
      <c r="Q149" s="71">
        <v>0</v>
      </c>
      <c r="R149" s="59" t="s">
        <v>409</v>
      </c>
      <c r="S149" s="71">
        <v>327408.94000000006</v>
      </c>
      <c r="T149" s="71">
        <v>0</v>
      </c>
      <c r="U149" s="71">
        <v>0</v>
      </c>
      <c r="V149" s="71">
        <v>327408.94000000006</v>
      </c>
      <c r="W149" s="71">
        <v>0</v>
      </c>
      <c r="X149" s="71">
        <v>295500.55</v>
      </c>
      <c r="Y149" s="5">
        <f t="shared" si="3"/>
        <v>327408.94000000006</v>
      </c>
      <c r="Z149" s="5">
        <f t="shared" si="0"/>
        <v>0</v>
      </c>
      <c r="AA149" s="5">
        <f t="shared" si="1"/>
        <v>0</v>
      </c>
      <c r="AB149" s="5">
        <f t="shared" si="2"/>
        <v>0</v>
      </c>
      <c r="AC149" s="4"/>
      <c r="AD149" s="4"/>
    </row>
    <row r="150" spans="1:30" ht="15" hidden="1" customHeight="1" x14ac:dyDescent="0.2">
      <c r="A150" s="68" t="s">
        <v>28</v>
      </c>
      <c r="B150" s="68" t="s">
        <v>132</v>
      </c>
      <c r="C150" s="68" t="s">
        <v>30</v>
      </c>
      <c r="D150" s="68" t="s">
        <v>37</v>
      </c>
      <c r="E150" s="68" t="s">
        <v>32</v>
      </c>
      <c r="F150" s="68" t="s">
        <v>33</v>
      </c>
      <c r="G150" s="68" t="s">
        <v>44</v>
      </c>
      <c r="H150" s="69" t="s">
        <v>45</v>
      </c>
      <c r="I150" s="69" t="s">
        <v>45</v>
      </c>
      <c r="J150" s="70" t="s">
        <v>430</v>
      </c>
      <c r="K150" s="71">
        <v>0</v>
      </c>
      <c r="L150" s="60">
        <v>2531.13</v>
      </c>
      <c r="M150" s="71">
        <v>2531.13</v>
      </c>
      <c r="N150" s="72"/>
      <c r="O150" s="71">
        <v>2531.13</v>
      </c>
      <c r="P150" s="71">
        <v>2531.13</v>
      </c>
      <c r="Q150" s="71">
        <v>0</v>
      </c>
      <c r="R150" s="59" t="s">
        <v>409</v>
      </c>
      <c r="S150" s="71"/>
      <c r="T150" s="71">
        <v>0</v>
      </c>
      <c r="U150" s="71">
        <v>2531.13</v>
      </c>
      <c r="V150" s="71">
        <v>2531.13</v>
      </c>
      <c r="W150" s="71">
        <v>0</v>
      </c>
      <c r="X150" s="71">
        <v>2531.13</v>
      </c>
      <c r="Y150" s="5">
        <f t="shared" si="3"/>
        <v>2531.13</v>
      </c>
      <c r="Z150" s="5">
        <f t="shared" si="0"/>
        <v>0</v>
      </c>
      <c r="AA150" s="5">
        <f t="shared" si="1"/>
        <v>0</v>
      </c>
      <c r="AB150" s="5">
        <f t="shared" si="2"/>
        <v>0</v>
      </c>
      <c r="AC150" s="4"/>
      <c r="AD150" s="4"/>
    </row>
    <row r="151" spans="1:30" ht="15" hidden="1" customHeight="1" x14ac:dyDescent="0.2">
      <c r="A151" s="68" t="s">
        <v>28</v>
      </c>
      <c r="B151" s="68" t="s">
        <v>132</v>
      </c>
      <c r="C151" s="68" t="s">
        <v>30</v>
      </c>
      <c r="D151" s="68" t="s">
        <v>37</v>
      </c>
      <c r="E151" s="68" t="s">
        <v>32</v>
      </c>
      <c r="F151" s="68" t="s">
        <v>33</v>
      </c>
      <c r="G151" s="68" t="s">
        <v>34</v>
      </c>
      <c r="H151" s="69" t="s">
        <v>45</v>
      </c>
      <c r="I151" s="69" t="s">
        <v>35</v>
      </c>
      <c r="J151" s="70" t="s">
        <v>431</v>
      </c>
      <c r="K151" s="71">
        <v>0</v>
      </c>
      <c r="L151" s="60">
        <v>42475.41</v>
      </c>
      <c r="M151" s="71">
        <v>42475.41</v>
      </c>
      <c r="N151" s="72"/>
      <c r="O151" s="71">
        <v>42475.41</v>
      </c>
      <c r="P151" s="71">
        <v>42475.41</v>
      </c>
      <c r="Q151" s="71">
        <v>0</v>
      </c>
      <c r="R151" s="59" t="s">
        <v>409</v>
      </c>
      <c r="S151" s="71">
        <v>42475.41</v>
      </c>
      <c r="T151" s="71">
        <v>0</v>
      </c>
      <c r="U151" s="71">
        <v>0</v>
      </c>
      <c r="V151" s="71">
        <v>42475.41</v>
      </c>
      <c r="W151" s="71">
        <v>0</v>
      </c>
      <c r="X151" s="71">
        <v>36654.709999999992</v>
      </c>
      <c r="Y151" s="5">
        <f t="shared" si="3"/>
        <v>42475.41</v>
      </c>
      <c r="Z151" s="5">
        <f t="shared" si="0"/>
        <v>0</v>
      </c>
      <c r="AA151" s="5">
        <f t="shared" si="1"/>
        <v>0</v>
      </c>
      <c r="AB151" s="5">
        <f t="shared" si="2"/>
        <v>0</v>
      </c>
      <c r="AC151" s="4"/>
      <c r="AD151" s="4"/>
    </row>
    <row r="152" spans="1:30" ht="15" hidden="1" customHeight="1" x14ac:dyDescent="0.2">
      <c r="A152" s="68" t="s">
        <v>28</v>
      </c>
      <c r="B152" s="68" t="s">
        <v>132</v>
      </c>
      <c r="C152" s="68" t="s">
        <v>30</v>
      </c>
      <c r="D152" s="68" t="s">
        <v>37</v>
      </c>
      <c r="E152" s="68" t="s">
        <v>32</v>
      </c>
      <c r="F152" s="68" t="s">
        <v>33</v>
      </c>
      <c r="G152" s="68" t="s">
        <v>142</v>
      </c>
      <c r="H152" s="69" t="s">
        <v>35</v>
      </c>
      <c r="I152" s="69" t="s">
        <v>35</v>
      </c>
      <c r="J152" s="70" t="s">
        <v>143</v>
      </c>
      <c r="K152" s="71">
        <v>28582</v>
      </c>
      <c r="L152" s="58">
        <v>-5765.71</v>
      </c>
      <c r="M152" s="71">
        <v>22816.29</v>
      </c>
      <c r="N152" s="72"/>
      <c r="O152" s="71">
        <v>22816.29</v>
      </c>
      <c r="P152" s="71">
        <v>22816.29</v>
      </c>
      <c r="Q152" s="71">
        <v>0</v>
      </c>
      <c r="R152" s="59" t="s">
        <v>409</v>
      </c>
      <c r="S152" s="71">
        <v>22816.29</v>
      </c>
      <c r="T152" s="71">
        <v>0</v>
      </c>
      <c r="U152" s="71">
        <v>0</v>
      </c>
      <c r="V152" s="71">
        <v>22816.29</v>
      </c>
      <c r="W152" s="71">
        <v>0</v>
      </c>
      <c r="X152" s="71">
        <v>22816.289999999997</v>
      </c>
      <c r="Y152" s="5">
        <f t="shared" si="3"/>
        <v>22816.29</v>
      </c>
      <c r="Z152" s="5">
        <f t="shared" si="0"/>
        <v>0</v>
      </c>
      <c r="AA152" s="5">
        <f t="shared" si="1"/>
        <v>0</v>
      </c>
      <c r="AB152" s="5">
        <f t="shared" si="2"/>
        <v>0</v>
      </c>
      <c r="AC152" s="4"/>
      <c r="AD152" s="4"/>
    </row>
    <row r="153" spans="1:30" ht="15" hidden="1" customHeight="1" x14ac:dyDescent="0.2">
      <c r="A153" s="68" t="s">
        <v>58</v>
      </c>
      <c r="B153" s="68" t="s">
        <v>144</v>
      </c>
      <c r="C153" s="68" t="s">
        <v>145</v>
      </c>
      <c r="D153" s="68" t="s">
        <v>145</v>
      </c>
      <c r="E153" s="68" t="s">
        <v>146</v>
      </c>
      <c r="F153" s="68" t="s">
        <v>147</v>
      </c>
      <c r="G153" s="68" t="s">
        <v>34</v>
      </c>
      <c r="H153" s="69" t="s">
        <v>35</v>
      </c>
      <c r="I153" s="69" t="s">
        <v>35</v>
      </c>
      <c r="J153" s="70" t="s">
        <v>148</v>
      </c>
      <c r="K153" s="71">
        <v>958695289</v>
      </c>
      <c r="L153" s="58">
        <v>232193415.44999999</v>
      </c>
      <c r="M153" s="71">
        <v>1190888704.45</v>
      </c>
      <c r="N153" s="72"/>
      <c r="O153" s="77">
        <v>1190888704.4499998</v>
      </c>
      <c r="P153" s="76">
        <v>1190888704.4499998</v>
      </c>
      <c r="Q153" s="77">
        <v>0</v>
      </c>
      <c r="R153" s="59" t="s">
        <v>409</v>
      </c>
      <c r="S153" s="77">
        <v>1190888704.4499998</v>
      </c>
      <c r="T153" s="71"/>
      <c r="U153" s="71"/>
      <c r="V153" s="71">
        <v>1190888704.4499998</v>
      </c>
      <c r="W153" s="71">
        <v>2.384185791015625E-7</v>
      </c>
      <c r="X153" s="71">
        <v>1187159180.4199998</v>
      </c>
      <c r="Y153" s="5">
        <f t="shared" si="3"/>
        <v>1190888704.4499998</v>
      </c>
      <c r="Z153" s="5">
        <f t="shared" si="0"/>
        <v>0</v>
      </c>
      <c r="AA153" s="5">
        <f t="shared" si="1"/>
        <v>0</v>
      </c>
      <c r="AB153" s="5">
        <f t="shared" si="2"/>
        <v>0</v>
      </c>
      <c r="AC153" s="4"/>
      <c r="AD153" s="4"/>
    </row>
    <row r="154" spans="1:30" ht="15" hidden="1" customHeight="1" x14ac:dyDescent="0.2">
      <c r="A154" s="68" t="s">
        <v>58</v>
      </c>
      <c r="B154" s="68" t="s">
        <v>144</v>
      </c>
      <c r="C154" s="68" t="s">
        <v>145</v>
      </c>
      <c r="D154" s="68" t="s">
        <v>145</v>
      </c>
      <c r="E154" s="68" t="s">
        <v>149</v>
      </c>
      <c r="F154" s="68" t="s">
        <v>147</v>
      </c>
      <c r="G154" s="68" t="s">
        <v>34</v>
      </c>
      <c r="H154" s="69" t="s">
        <v>35</v>
      </c>
      <c r="I154" s="69" t="s">
        <v>35</v>
      </c>
      <c r="J154" s="70" t="s">
        <v>150</v>
      </c>
      <c r="K154" s="71">
        <v>453264211</v>
      </c>
      <c r="L154" s="58">
        <v>59847941.479999997</v>
      </c>
      <c r="M154" s="71">
        <v>513112152.48000002</v>
      </c>
      <c r="N154" s="72"/>
      <c r="O154" s="77">
        <v>513112152.48000002</v>
      </c>
      <c r="P154" s="76">
        <v>513112152.48000002</v>
      </c>
      <c r="Q154" s="77">
        <v>0</v>
      </c>
      <c r="R154" s="59" t="s">
        <v>409</v>
      </c>
      <c r="S154" s="77">
        <v>513112152.48000002</v>
      </c>
      <c r="T154" s="71"/>
      <c r="U154" s="71"/>
      <c r="V154" s="71">
        <v>513112152.48000002</v>
      </c>
      <c r="W154" s="71">
        <v>0</v>
      </c>
      <c r="X154" s="71">
        <v>511983385.16999996</v>
      </c>
      <c r="Y154" s="5">
        <f t="shared" si="3"/>
        <v>513112152.48000002</v>
      </c>
      <c r="Z154" s="5">
        <f t="shared" si="0"/>
        <v>0</v>
      </c>
      <c r="AA154" s="5">
        <f t="shared" si="1"/>
        <v>0</v>
      </c>
      <c r="AB154" s="5">
        <f t="shared" si="2"/>
        <v>0</v>
      </c>
      <c r="AC154" s="4"/>
      <c r="AD154" s="4"/>
    </row>
    <row r="155" spans="1:30" ht="15" hidden="1" customHeight="1" x14ac:dyDescent="0.2">
      <c r="A155" s="68" t="s">
        <v>58</v>
      </c>
      <c r="B155" s="68" t="s">
        <v>144</v>
      </c>
      <c r="C155" s="68" t="s">
        <v>151</v>
      </c>
      <c r="D155" s="68" t="s">
        <v>145</v>
      </c>
      <c r="E155" s="68" t="s">
        <v>151</v>
      </c>
      <c r="F155" s="68" t="s">
        <v>147</v>
      </c>
      <c r="G155" s="68" t="s">
        <v>34</v>
      </c>
      <c r="H155" s="69" t="s">
        <v>35</v>
      </c>
      <c r="I155" s="69" t="s">
        <v>35</v>
      </c>
      <c r="J155" s="70" t="s">
        <v>152</v>
      </c>
      <c r="K155" s="71">
        <v>163330537</v>
      </c>
      <c r="L155" s="58">
        <v>9110046</v>
      </c>
      <c r="M155" s="71">
        <v>172440583</v>
      </c>
      <c r="N155" s="72"/>
      <c r="O155" s="77">
        <v>172440583.00000003</v>
      </c>
      <c r="P155" s="76">
        <v>172440583.00000003</v>
      </c>
      <c r="Q155" s="77">
        <v>0</v>
      </c>
      <c r="R155" s="59" t="s">
        <v>409</v>
      </c>
      <c r="S155" s="77">
        <v>172440583.00000003</v>
      </c>
      <c r="T155" s="71"/>
      <c r="U155" s="71"/>
      <c r="V155" s="71">
        <v>172440583.00000003</v>
      </c>
      <c r="W155" s="71">
        <v>-2.9802322387695313E-8</v>
      </c>
      <c r="X155" s="71">
        <v>170867202.33000001</v>
      </c>
      <c r="Y155" s="5">
        <f t="shared" si="3"/>
        <v>172440583.00000003</v>
      </c>
      <c r="Z155" s="5">
        <f t="shared" si="0"/>
        <v>0</v>
      </c>
      <c r="AA155" s="5">
        <f t="shared" si="1"/>
        <v>0</v>
      </c>
      <c r="AB155" s="5">
        <f t="shared" si="2"/>
        <v>0</v>
      </c>
      <c r="AC155" s="4"/>
      <c r="AD155" s="4"/>
    </row>
    <row r="156" spans="1:30" ht="15" hidden="1" customHeight="1" x14ac:dyDescent="0.2">
      <c r="A156" s="68" t="s">
        <v>58</v>
      </c>
      <c r="B156" s="68" t="s">
        <v>144</v>
      </c>
      <c r="C156" s="68" t="s">
        <v>153</v>
      </c>
      <c r="D156" s="68" t="s">
        <v>37</v>
      </c>
      <c r="E156" s="68" t="s">
        <v>432</v>
      </c>
      <c r="F156" s="68" t="s">
        <v>33</v>
      </c>
      <c r="G156" s="68" t="s">
        <v>34</v>
      </c>
      <c r="H156" s="69" t="s">
        <v>35</v>
      </c>
      <c r="I156" s="69" t="s">
        <v>35</v>
      </c>
      <c r="J156" s="70" t="s">
        <v>432</v>
      </c>
      <c r="K156" s="71">
        <v>130</v>
      </c>
      <c r="L156" s="58">
        <v>-130</v>
      </c>
      <c r="M156" s="71">
        <v>0</v>
      </c>
      <c r="N156" s="72"/>
      <c r="O156" s="77">
        <v>0</v>
      </c>
      <c r="P156" s="81">
        <v>0</v>
      </c>
      <c r="Q156" s="81">
        <v>0</v>
      </c>
      <c r="R156" s="59" t="s">
        <v>409</v>
      </c>
      <c r="S156" s="81"/>
      <c r="T156" s="71"/>
      <c r="U156" s="71"/>
      <c r="V156" s="71">
        <v>0</v>
      </c>
      <c r="W156" s="71">
        <v>0</v>
      </c>
      <c r="X156" s="71">
        <v>0</v>
      </c>
      <c r="Y156" s="5">
        <f t="shared" si="3"/>
        <v>0</v>
      </c>
      <c r="Z156" s="5">
        <f t="shared" si="0"/>
        <v>0</v>
      </c>
      <c r="AA156" s="5">
        <f t="shared" si="1"/>
        <v>0</v>
      </c>
      <c r="AB156" s="5">
        <f t="shared" si="2"/>
        <v>0</v>
      </c>
      <c r="AC156" s="4"/>
      <c r="AD156" s="4"/>
    </row>
    <row r="157" spans="1:30" ht="15" hidden="1" customHeight="1" x14ac:dyDescent="0.2">
      <c r="A157" s="68" t="s">
        <v>58</v>
      </c>
      <c r="B157" s="68" t="s">
        <v>144</v>
      </c>
      <c r="C157" s="68" t="s">
        <v>145</v>
      </c>
      <c r="D157" s="68" t="s">
        <v>145</v>
      </c>
      <c r="E157" s="68" t="s">
        <v>154</v>
      </c>
      <c r="F157" s="68" t="s">
        <v>147</v>
      </c>
      <c r="G157" s="68" t="s">
        <v>34</v>
      </c>
      <c r="H157" s="69" t="s">
        <v>35</v>
      </c>
      <c r="I157" s="69" t="s">
        <v>35</v>
      </c>
      <c r="J157" s="70" t="s">
        <v>154</v>
      </c>
      <c r="K157" s="71">
        <v>30638246</v>
      </c>
      <c r="L157" s="58">
        <v>-19678609.219999999</v>
      </c>
      <c r="M157" s="71">
        <v>10959636.780000001</v>
      </c>
      <c r="N157" s="72"/>
      <c r="O157" s="77">
        <v>10959636.779999999</v>
      </c>
      <c r="P157" s="76">
        <v>10959636.779999999</v>
      </c>
      <c r="Q157" s="77">
        <v>0</v>
      </c>
      <c r="R157" s="59" t="s">
        <v>409</v>
      </c>
      <c r="S157" s="77">
        <v>10959636.779999999</v>
      </c>
      <c r="T157" s="71"/>
      <c r="U157" s="71"/>
      <c r="V157" s="71">
        <v>10959636.779999999</v>
      </c>
      <c r="W157" s="71">
        <v>1.862645149230957E-9</v>
      </c>
      <c r="X157" s="71">
        <v>10931210.360000001</v>
      </c>
      <c r="Y157" s="5">
        <f t="shared" si="3"/>
        <v>10959636.779999999</v>
      </c>
      <c r="Z157" s="5">
        <f t="shared" si="0"/>
        <v>0</v>
      </c>
      <c r="AA157" s="5">
        <f t="shared" si="1"/>
        <v>0</v>
      </c>
      <c r="AB157" s="5">
        <f t="shared" si="2"/>
        <v>0</v>
      </c>
      <c r="AC157" s="4"/>
      <c r="AD157" s="4"/>
    </row>
    <row r="158" spans="1:30" ht="15" hidden="1" customHeight="1" x14ac:dyDescent="0.2">
      <c r="A158" s="68" t="s">
        <v>79</v>
      </c>
      <c r="B158" s="68" t="s">
        <v>155</v>
      </c>
      <c r="C158" s="68" t="s">
        <v>66</v>
      </c>
      <c r="D158" s="68" t="s">
        <v>67</v>
      </c>
      <c r="E158" s="68" t="s">
        <v>156</v>
      </c>
      <c r="F158" s="68" t="s">
        <v>33</v>
      </c>
      <c r="G158" s="68" t="s">
        <v>34</v>
      </c>
      <c r="H158" s="69" t="s">
        <v>35</v>
      </c>
      <c r="I158" s="69" t="s">
        <v>45</v>
      </c>
      <c r="J158" s="70" t="s">
        <v>157</v>
      </c>
      <c r="K158" s="71">
        <v>576000</v>
      </c>
      <c r="L158" s="58">
        <v>-3696.33</v>
      </c>
      <c r="M158" s="71">
        <v>572303.67000000004</v>
      </c>
      <c r="N158" s="72"/>
      <c r="O158" s="71">
        <v>572303.67000000004</v>
      </c>
      <c r="P158" s="71">
        <v>572303.67000000004</v>
      </c>
      <c r="Q158" s="71">
        <v>0</v>
      </c>
      <c r="R158" s="59" t="s">
        <v>409</v>
      </c>
      <c r="S158" s="71"/>
      <c r="T158" s="71">
        <v>0</v>
      </c>
      <c r="U158" s="71">
        <v>572303.67000000004</v>
      </c>
      <c r="V158" s="71">
        <v>572303.67000000004</v>
      </c>
      <c r="W158" s="71">
        <v>0</v>
      </c>
      <c r="X158" s="71">
        <v>500986.6</v>
      </c>
      <c r="Y158" s="5">
        <f t="shared" si="3"/>
        <v>572303.67000000004</v>
      </c>
      <c r="Z158" s="5">
        <f t="shared" si="0"/>
        <v>0</v>
      </c>
      <c r="AA158" s="5">
        <f t="shared" si="1"/>
        <v>0</v>
      </c>
      <c r="AB158" s="5">
        <f t="shared" si="2"/>
        <v>0</v>
      </c>
      <c r="AC158" s="4"/>
      <c r="AD158" s="4"/>
    </row>
    <row r="159" spans="1:30" ht="15" hidden="1" customHeight="1" x14ac:dyDescent="0.2">
      <c r="A159" s="68" t="s">
        <v>79</v>
      </c>
      <c r="B159" s="68" t="s">
        <v>155</v>
      </c>
      <c r="C159" s="68" t="s">
        <v>66</v>
      </c>
      <c r="D159" s="68" t="s">
        <v>67</v>
      </c>
      <c r="E159" s="68" t="s">
        <v>156</v>
      </c>
      <c r="F159" s="68" t="s">
        <v>33</v>
      </c>
      <c r="G159" s="68" t="s">
        <v>44</v>
      </c>
      <c r="H159" s="69" t="s">
        <v>45</v>
      </c>
      <c r="I159" s="69" t="s">
        <v>45</v>
      </c>
      <c r="J159" s="70" t="s">
        <v>558</v>
      </c>
      <c r="K159" s="71">
        <v>0</v>
      </c>
      <c r="L159" s="58">
        <v>3355.58</v>
      </c>
      <c r="M159" s="71">
        <v>3355.58</v>
      </c>
      <c r="N159" s="72"/>
      <c r="O159" s="71">
        <v>3355.58</v>
      </c>
      <c r="P159" s="71">
        <v>3355.58</v>
      </c>
      <c r="Q159" s="71">
        <v>0</v>
      </c>
      <c r="R159" s="59" t="s">
        <v>409</v>
      </c>
      <c r="S159" s="71"/>
      <c r="T159" s="71">
        <v>0</v>
      </c>
      <c r="U159" s="71">
        <v>3355.58</v>
      </c>
      <c r="V159" s="71">
        <v>3355.58</v>
      </c>
      <c r="W159" s="71">
        <v>0</v>
      </c>
      <c r="X159" s="71">
        <v>3355.58</v>
      </c>
      <c r="Y159" s="5">
        <f t="shared" si="3"/>
        <v>3355.58</v>
      </c>
      <c r="Z159" s="5">
        <f t="shared" si="0"/>
        <v>0</v>
      </c>
      <c r="AA159" s="5">
        <f t="shared" si="1"/>
        <v>0</v>
      </c>
      <c r="AB159" s="5">
        <f t="shared" si="2"/>
        <v>0</v>
      </c>
      <c r="AC159" s="4"/>
      <c r="AD159" s="4"/>
    </row>
    <row r="160" spans="1:30" ht="15" hidden="1" customHeight="1" x14ac:dyDescent="0.2">
      <c r="A160" s="68" t="s">
        <v>79</v>
      </c>
      <c r="B160" s="68" t="s">
        <v>155</v>
      </c>
      <c r="C160" s="68" t="s">
        <v>30</v>
      </c>
      <c r="D160" s="68" t="s">
        <v>37</v>
      </c>
      <c r="E160" s="68" t="s">
        <v>32</v>
      </c>
      <c r="F160" s="68" t="s">
        <v>33</v>
      </c>
      <c r="G160" s="68" t="s">
        <v>34</v>
      </c>
      <c r="H160" s="69" t="s">
        <v>35</v>
      </c>
      <c r="I160" s="69" t="s">
        <v>35</v>
      </c>
      <c r="J160" s="70" t="s">
        <v>158</v>
      </c>
      <c r="K160" s="71">
        <v>900000</v>
      </c>
      <c r="L160" s="58">
        <v>318851.54999999993</v>
      </c>
      <c r="M160" s="71">
        <v>1218851.5499999998</v>
      </c>
      <c r="N160" s="72"/>
      <c r="O160" s="71">
        <v>1218851.55</v>
      </c>
      <c r="P160" s="71">
        <v>1218851.55</v>
      </c>
      <c r="Q160" s="71">
        <v>0</v>
      </c>
      <c r="R160" s="59" t="s">
        <v>409</v>
      </c>
      <c r="S160" s="71">
        <v>1218851.55</v>
      </c>
      <c r="T160" s="71">
        <v>0</v>
      </c>
      <c r="U160" s="71">
        <v>0</v>
      </c>
      <c r="V160" s="71">
        <v>1218851.55</v>
      </c>
      <c r="W160" s="71">
        <v>0</v>
      </c>
      <c r="X160" s="71">
        <v>1218851.5499999998</v>
      </c>
      <c r="Y160" s="5">
        <f t="shared" si="3"/>
        <v>1218851.55</v>
      </c>
      <c r="Z160" s="5">
        <f t="shared" si="0"/>
        <v>0</v>
      </c>
      <c r="AA160" s="5">
        <f t="shared" si="1"/>
        <v>0</v>
      </c>
      <c r="AB160" s="5">
        <f t="shared" si="2"/>
        <v>0</v>
      </c>
      <c r="AC160" s="4"/>
      <c r="AD160" s="4"/>
    </row>
    <row r="161" spans="1:30" ht="15" hidden="1" customHeight="1" x14ac:dyDescent="0.2">
      <c r="A161" s="68" t="s">
        <v>79</v>
      </c>
      <c r="B161" s="68" t="s">
        <v>155</v>
      </c>
      <c r="C161" s="68" t="s">
        <v>30</v>
      </c>
      <c r="D161" s="68" t="s">
        <v>37</v>
      </c>
      <c r="E161" s="68" t="s">
        <v>32</v>
      </c>
      <c r="F161" s="68" t="s">
        <v>33</v>
      </c>
      <c r="G161" s="68" t="s">
        <v>34</v>
      </c>
      <c r="H161" s="69" t="s">
        <v>45</v>
      </c>
      <c r="I161" s="69" t="s">
        <v>35</v>
      </c>
      <c r="J161" s="70" t="s">
        <v>580</v>
      </c>
      <c r="K161" s="71">
        <v>0</v>
      </c>
      <c r="L161" s="58">
        <v>370696.04999999993</v>
      </c>
      <c r="M161" s="71">
        <v>370696.04999999993</v>
      </c>
      <c r="N161" s="72"/>
      <c r="O161" s="71">
        <v>370696.05000000005</v>
      </c>
      <c r="P161" s="71">
        <v>370696.05000000005</v>
      </c>
      <c r="Q161" s="71">
        <v>0</v>
      </c>
      <c r="R161" s="59" t="s">
        <v>409</v>
      </c>
      <c r="S161" s="71">
        <v>370696.05000000005</v>
      </c>
      <c r="T161" s="71">
        <v>0</v>
      </c>
      <c r="U161" s="71">
        <v>0</v>
      </c>
      <c r="V161" s="71">
        <v>370696.05000000005</v>
      </c>
      <c r="W161" s="71">
        <v>0</v>
      </c>
      <c r="X161" s="71">
        <v>370696.05000000005</v>
      </c>
      <c r="Y161" s="5">
        <f t="shared" si="3"/>
        <v>370696.05000000005</v>
      </c>
      <c r="Z161" s="5">
        <f t="shared" si="0"/>
        <v>0</v>
      </c>
      <c r="AA161" s="5">
        <f t="shared" si="1"/>
        <v>0</v>
      </c>
      <c r="AB161" s="5">
        <f t="shared" si="2"/>
        <v>0</v>
      </c>
      <c r="AC161" s="4"/>
      <c r="AD161" s="4"/>
    </row>
    <row r="162" spans="1:30" ht="15" hidden="1" customHeight="1" x14ac:dyDescent="0.2">
      <c r="A162" s="68" t="s">
        <v>79</v>
      </c>
      <c r="B162" s="68" t="s">
        <v>155</v>
      </c>
      <c r="C162" s="68" t="s">
        <v>30</v>
      </c>
      <c r="D162" s="68" t="s">
        <v>37</v>
      </c>
      <c r="E162" s="68" t="s">
        <v>32</v>
      </c>
      <c r="F162" s="68" t="s">
        <v>33</v>
      </c>
      <c r="G162" s="68" t="s">
        <v>39</v>
      </c>
      <c r="H162" s="69" t="s">
        <v>35</v>
      </c>
      <c r="I162" s="69" t="s">
        <v>35</v>
      </c>
      <c r="J162" s="70" t="s">
        <v>159</v>
      </c>
      <c r="K162" s="71">
        <v>564000</v>
      </c>
      <c r="L162" s="58">
        <v>38377.219999999987</v>
      </c>
      <c r="M162" s="71">
        <v>602377.22</v>
      </c>
      <c r="N162" s="72"/>
      <c r="O162" s="71">
        <v>602377.22</v>
      </c>
      <c r="P162" s="71">
        <v>602377.22</v>
      </c>
      <c r="Q162" s="71">
        <v>0</v>
      </c>
      <c r="R162" s="59" t="s">
        <v>409</v>
      </c>
      <c r="S162" s="71">
        <v>602377.22000000009</v>
      </c>
      <c r="T162" s="71">
        <v>0</v>
      </c>
      <c r="U162" s="71">
        <v>0</v>
      </c>
      <c r="V162" s="71">
        <v>602377.22000000009</v>
      </c>
      <c r="W162" s="71">
        <v>0</v>
      </c>
      <c r="X162" s="71">
        <v>534901.18999999994</v>
      </c>
      <c r="Y162" s="5">
        <f t="shared" si="3"/>
        <v>602377.22000000009</v>
      </c>
      <c r="Z162" s="5">
        <f t="shared" si="0"/>
        <v>0</v>
      </c>
      <c r="AA162" s="5">
        <f t="shared" si="1"/>
        <v>0</v>
      </c>
      <c r="AB162" s="5">
        <f t="shared" si="2"/>
        <v>0</v>
      </c>
      <c r="AC162" s="4"/>
      <c r="AD162" s="4"/>
    </row>
    <row r="163" spans="1:30" ht="15" hidden="1" customHeight="1" x14ac:dyDescent="0.2">
      <c r="A163" s="68" t="s">
        <v>79</v>
      </c>
      <c r="B163" s="68" t="s">
        <v>155</v>
      </c>
      <c r="C163" s="68" t="s">
        <v>30</v>
      </c>
      <c r="D163" s="68" t="s">
        <v>37</v>
      </c>
      <c r="E163" s="68" t="s">
        <v>32</v>
      </c>
      <c r="F163" s="68" t="s">
        <v>33</v>
      </c>
      <c r="G163" s="68" t="s">
        <v>44</v>
      </c>
      <c r="H163" s="69" t="s">
        <v>45</v>
      </c>
      <c r="I163" s="69" t="s">
        <v>45</v>
      </c>
      <c r="J163" s="70" t="s">
        <v>559</v>
      </c>
      <c r="K163" s="71">
        <v>0</v>
      </c>
      <c r="L163" s="58">
        <v>53496.89</v>
      </c>
      <c r="M163" s="71">
        <v>53496.89</v>
      </c>
      <c r="N163" s="72"/>
      <c r="O163" s="71">
        <v>53496.89</v>
      </c>
      <c r="P163" s="71">
        <v>53496.89</v>
      </c>
      <c r="Q163" s="71">
        <v>0</v>
      </c>
      <c r="R163" s="59" t="s">
        <v>409</v>
      </c>
      <c r="S163" s="71"/>
      <c r="T163" s="71">
        <v>0</v>
      </c>
      <c r="U163" s="71">
        <v>53496.89</v>
      </c>
      <c r="V163" s="71">
        <v>53496.89</v>
      </c>
      <c r="W163" s="71">
        <v>0</v>
      </c>
      <c r="X163" s="71">
        <v>53496.89</v>
      </c>
      <c r="Y163" s="5">
        <f t="shared" si="3"/>
        <v>53496.89</v>
      </c>
      <c r="Z163" s="5">
        <f t="shared" si="0"/>
        <v>0</v>
      </c>
      <c r="AA163" s="5">
        <f t="shared" si="1"/>
        <v>0</v>
      </c>
      <c r="AB163" s="5">
        <f t="shared" si="2"/>
        <v>0</v>
      </c>
      <c r="AC163" s="4"/>
      <c r="AD163" s="4"/>
    </row>
    <row r="164" spans="1:30" ht="15" hidden="1" customHeight="1" x14ac:dyDescent="0.2">
      <c r="A164" s="68" t="s">
        <v>79</v>
      </c>
      <c r="B164" s="68" t="s">
        <v>155</v>
      </c>
      <c r="C164" s="68" t="s">
        <v>30</v>
      </c>
      <c r="D164" s="68" t="s">
        <v>37</v>
      </c>
      <c r="E164" s="68" t="s">
        <v>32</v>
      </c>
      <c r="F164" s="68" t="s">
        <v>33</v>
      </c>
      <c r="G164" s="68" t="s">
        <v>39</v>
      </c>
      <c r="H164" s="69" t="s">
        <v>35</v>
      </c>
      <c r="I164" s="69" t="s">
        <v>35</v>
      </c>
      <c r="J164" s="70" t="s">
        <v>160</v>
      </c>
      <c r="K164" s="71">
        <v>2500000</v>
      </c>
      <c r="L164" s="58">
        <v>1512098.7999999996</v>
      </c>
      <c r="M164" s="71">
        <v>4012098.8</v>
      </c>
      <c r="N164" s="72"/>
      <c r="O164" s="71">
        <v>4012098.8</v>
      </c>
      <c r="P164" s="71">
        <v>4012098.8</v>
      </c>
      <c r="Q164" s="71">
        <v>0</v>
      </c>
      <c r="R164" s="59" t="s">
        <v>409</v>
      </c>
      <c r="S164" s="71">
        <v>4012098.8</v>
      </c>
      <c r="T164" s="71">
        <v>0</v>
      </c>
      <c r="U164" s="71">
        <v>0</v>
      </c>
      <c r="V164" s="71">
        <v>4012098.8</v>
      </c>
      <c r="W164" s="71">
        <v>0</v>
      </c>
      <c r="X164" s="71">
        <v>4012098.8</v>
      </c>
      <c r="Y164" s="5">
        <f t="shared" si="3"/>
        <v>4012098.8</v>
      </c>
      <c r="Z164" s="5">
        <f t="shared" si="0"/>
        <v>0</v>
      </c>
      <c r="AA164" s="5">
        <f t="shared" si="1"/>
        <v>0</v>
      </c>
      <c r="AB164" s="5">
        <f t="shared" si="2"/>
        <v>0</v>
      </c>
      <c r="AC164" s="4"/>
      <c r="AD164" s="4"/>
    </row>
    <row r="165" spans="1:30" ht="15" hidden="1" customHeight="1" x14ac:dyDescent="0.2">
      <c r="A165" s="68" t="s">
        <v>79</v>
      </c>
      <c r="B165" s="68" t="s">
        <v>155</v>
      </c>
      <c r="C165" s="68" t="s">
        <v>30</v>
      </c>
      <c r="D165" s="68" t="s">
        <v>37</v>
      </c>
      <c r="E165" s="68" t="s">
        <v>32</v>
      </c>
      <c r="F165" s="68" t="s">
        <v>33</v>
      </c>
      <c r="G165" s="68" t="s">
        <v>39</v>
      </c>
      <c r="H165" s="69" t="s">
        <v>45</v>
      </c>
      <c r="I165" s="69" t="s">
        <v>35</v>
      </c>
      <c r="J165" s="70" t="s">
        <v>161</v>
      </c>
      <c r="K165" s="71">
        <v>0</v>
      </c>
      <c r="L165" s="58">
        <v>2069443.65</v>
      </c>
      <c r="M165" s="71">
        <v>2069443.65</v>
      </c>
      <c r="N165" s="72"/>
      <c r="O165" s="71">
        <v>2069443.6500000001</v>
      </c>
      <c r="P165" s="71">
        <v>2069443.6500000001</v>
      </c>
      <c r="Q165" s="71">
        <v>0</v>
      </c>
      <c r="R165" s="59" t="s">
        <v>409</v>
      </c>
      <c r="S165" s="71">
        <v>2069443.65</v>
      </c>
      <c r="T165" s="71">
        <v>0</v>
      </c>
      <c r="U165" s="71">
        <v>0</v>
      </c>
      <c r="V165" s="71">
        <v>2069443.65</v>
      </c>
      <c r="W165" s="71">
        <v>0</v>
      </c>
      <c r="X165" s="71">
        <v>2069443.6500000001</v>
      </c>
      <c r="Y165" s="5">
        <f t="shared" si="3"/>
        <v>2069443.65</v>
      </c>
      <c r="Z165" s="5">
        <f t="shared" si="0"/>
        <v>0</v>
      </c>
      <c r="AA165" s="5">
        <f t="shared" si="1"/>
        <v>0</v>
      </c>
      <c r="AB165" s="5">
        <f t="shared" si="2"/>
        <v>0</v>
      </c>
      <c r="AC165" s="4"/>
      <c r="AD165" s="4"/>
    </row>
    <row r="166" spans="1:30" ht="15" hidden="1" customHeight="1" x14ac:dyDescent="0.2">
      <c r="A166" s="68" t="s">
        <v>79</v>
      </c>
      <c r="B166" s="68" t="s">
        <v>155</v>
      </c>
      <c r="C166" s="68" t="s">
        <v>30</v>
      </c>
      <c r="D166" s="68" t="s">
        <v>37</v>
      </c>
      <c r="E166" s="68" t="s">
        <v>32</v>
      </c>
      <c r="F166" s="68" t="s">
        <v>33</v>
      </c>
      <c r="G166" s="68" t="s">
        <v>39</v>
      </c>
      <c r="H166" s="69" t="s">
        <v>35</v>
      </c>
      <c r="I166" s="69" t="s">
        <v>35</v>
      </c>
      <c r="J166" s="70" t="s">
        <v>162</v>
      </c>
      <c r="K166" s="71">
        <v>6919000</v>
      </c>
      <c r="L166" s="58">
        <v>-749291.08</v>
      </c>
      <c r="M166" s="71">
        <v>6169708.9199999999</v>
      </c>
      <c r="N166" s="72"/>
      <c r="O166" s="71">
        <v>6169708.9199999999</v>
      </c>
      <c r="P166" s="71">
        <v>6169708.9199999999</v>
      </c>
      <c r="Q166" s="71">
        <v>0</v>
      </c>
      <c r="R166" s="59" t="s">
        <v>409</v>
      </c>
      <c r="S166" s="71">
        <v>6169708.9199999999</v>
      </c>
      <c r="T166" s="71">
        <v>0</v>
      </c>
      <c r="U166" s="71">
        <v>0</v>
      </c>
      <c r="V166" s="71">
        <v>6169708.9199999999</v>
      </c>
      <c r="W166" s="71">
        <v>0</v>
      </c>
      <c r="X166" s="71">
        <v>6169708.9199999999</v>
      </c>
      <c r="Y166" s="5">
        <f t="shared" si="3"/>
        <v>6169708.9199999999</v>
      </c>
      <c r="Z166" s="5">
        <f t="shared" si="0"/>
        <v>0</v>
      </c>
      <c r="AA166" s="5">
        <f t="shared" si="1"/>
        <v>0</v>
      </c>
      <c r="AB166" s="5">
        <f t="shared" si="2"/>
        <v>0</v>
      </c>
      <c r="AC166" s="4"/>
      <c r="AD166" s="4"/>
    </row>
    <row r="167" spans="1:30" ht="15" hidden="1" customHeight="1" x14ac:dyDescent="0.2">
      <c r="A167" s="68" t="s">
        <v>79</v>
      </c>
      <c r="B167" s="68" t="s">
        <v>155</v>
      </c>
      <c r="C167" s="68" t="s">
        <v>30</v>
      </c>
      <c r="D167" s="68" t="s">
        <v>37</v>
      </c>
      <c r="E167" s="68" t="s">
        <v>32</v>
      </c>
      <c r="F167" s="68" t="s">
        <v>33</v>
      </c>
      <c r="G167" s="68" t="s">
        <v>44</v>
      </c>
      <c r="H167" s="69" t="s">
        <v>45</v>
      </c>
      <c r="I167" s="69" t="s">
        <v>45</v>
      </c>
      <c r="J167" s="70" t="s">
        <v>560</v>
      </c>
      <c r="K167" s="71">
        <v>0</v>
      </c>
      <c r="L167" s="58">
        <v>14195.47</v>
      </c>
      <c r="M167" s="71">
        <v>14195.47</v>
      </c>
      <c r="N167" s="72"/>
      <c r="O167" s="71">
        <v>14195.47</v>
      </c>
      <c r="P167" s="71">
        <v>14195.47</v>
      </c>
      <c r="Q167" s="71">
        <v>0</v>
      </c>
      <c r="R167" s="59" t="s">
        <v>409</v>
      </c>
      <c r="S167" s="71"/>
      <c r="T167" s="71">
        <v>0</v>
      </c>
      <c r="U167" s="71">
        <v>14195.47</v>
      </c>
      <c r="V167" s="71">
        <v>14195.47</v>
      </c>
      <c r="W167" s="71">
        <v>0</v>
      </c>
      <c r="X167" s="71">
        <v>14195.47</v>
      </c>
      <c r="Y167" s="5">
        <f t="shared" si="3"/>
        <v>14195.47</v>
      </c>
      <c r="Z167" s="5">
        <f t="shared" si="0"/>
        <v>0</v>
      </c>
      <c r="AA167" s="5">
        <f t="shared" si="1"/>
        <v>0</v>
      </c>
      <c r="AB167" s="5">
        <f t="shared" si="2"/>
        <v>0</v>
      </c>
      <c r="AC167" s="4"/>
      <c r="AD167" s="4"/>
    </row>
    <row r="168" spans="1:30" ht="15" hidden="1" customHeight="1" x14ac:dyDescent="0.2">
      <c r="A168" s="68" t="s">
        <v>79</v>
      </c>
      <c r="B168" s="68" t="s">
        <v>155</v>
      </c>
      <c r="C168" s="68" t="s">
        <v>30</v>
      </c>
      <c r="D168" s="68" t="s">
        <v>37</v>
      </c>
      <c r="E168" s="68" t="s">
        <v>32</v>
      </c>
      <c r="F168" s="68" t="s">
        <v>33</v>
      </c>
      <c r="G168" s="68" t="s">
        <v>142</v>
      </c>
      <c r="H168" s="69" t="s">
        <v>35</v>
      </c>
      <c r="I168" s="69" t="s">
        <v>35</v>
      </c>
      <c r="J168" s="70" t="s">
        <v>163</v>
      </c>
      <c r="K168" s="71">
        <v>19802</v>
      </c>
      <c r="L168" s="58">
        <v>76198</v>
      </c>
      <c r="M168" s="71">
        <v>96000</v>
      </c>
      <c r="N168" s="72"/>
      <c r="O168" s="71">
        <v>96000</v>
      </c>
      <c r="P168" s="71">
        <v>96000</v>
      </c>
      <c r="Q168" s="71">
        <v>0</v>
      </c>
      <c r="R168" s="59" t="s">
        <v>409</v>
      </c>
      <c r="S168" s="71">
        <v>96000</v>
      </c>
      <c r="T168" s="71">
        <v>0</v>
      </c>
      <c r="U168" s="71">
        <v>0</v>
      </c>
      <c r="V168" s="71">
        <v>96000</v>
      </c>
      <c r="W168" s="71">
        <v>0</v>
      </c>
      <c r="X168" s="71">
        <v>67039.649999999994</v>
      </c>
      <c r="Y168" s="5">
        <f t="shared" si="3"/>
        <v>96000</v>
      </c>
      <c r="Z168" s="5">
        <f t="shared" si="0"/>
        <v>0</v>
      </c>
      <c r="AA168" s="5">
        <f t="shared" si="1"/>
        <v>0</v>
      </c>
      <c r="AB168" s="5">
        <f t="shared" si="2"/>
        <v>0</v>
      </c>
      <c r="AC168" s="4"/>
      <c r="AD168" s="4"/>
    </row>
    <row r="169" spans="1:30" ht="15" hidden="1" customHeight="1" x14ac:dyDescent="0.2">
      <c r="A169" s="68" t="s">
        <v>79</v>
      </c>
      <c r="B169" s="68" t="s">
        <v>155</v>
      </c>
      <c r="C169" s="68" t="s">
        <v>30</v>
      </c>
      <c r="D169" s="68" t="s">
        <v>37</v>
      </c>
      <c r="E169" s="68" t="s">
        <v>32</v>
      </c>
      <c r="F169" s="68" t="s">
        <v>33</v>
      </c>
      <c r="G169" s="68" t="s">
        <v>44</v>
      </c>
      <c r="H169" s="69" t="s">
        <v>45</v>
      </c>
      <c r="I169" s="69" t="s">
        <v>45</v>
      </c>
      <c r="J169" s="70" t="s">
        <v>561</v>
      </c>
      <c r="K169" s="71">
        <v>0</v>
      </c>
      <c r="L169" s="58">
        <v>34210.22</v>
      </c>
      <c r="M169" s="71">
        <v>34210.22</v>
      </c>
      <c r="N169" s="72"/>
      <c r="O169" s="71">
        <v>34210.22</v>
      </c>
      <c r="P169" s="71">
        <v>34210.22</v>
      </c>
      <c r="Q169" s="71">
        <v>0</v>
      </c>
      <c r="R169" s="59" t="s">
        <v>409</v>
      </c>
      <c r="S169" s="71"/>
      <c r="T169" s="71">
        <v>0</v>
      </c>
      <c r="U169" s="71">
        <v>34210.22</v>
      </c>
      <c r="V169" s="71">
        <v>34210.22</v>
      </c>
      <c r="W169" s="71">
        <v>0</v>
      </c>
      <c r="X169" s="71">
        <v>34210.22</v>
      </c>
      <c r="Y169" s="5">
        <f t="shared" si="3"/>
        <v>34210.22</v>
      </c>
      <c r="Z169" s="5">
        <f t="shared" si="0"/>
        <v>0</v>
      </c>
      <c r="AA169" s="5">
        <f t="shared" si="1"/>
        <v>0</v>
      </c>
      <c r="AB169" s="5">
        <f t="shared" si="2"/>
        <v>0</v>
      </c>
      <c r="AC169" s="4"/>
      <c r="AD169" s="4"/>
    </row>
    <row r="170" spans="1:30" ht="15" hidden="1" customHeight="1" x14ac:dyDescent="0.2">
      <c r="A170" s="68" t="s">
        <v>79</v>
      </c>
      <c r="B170" s="68" t="s">
        <v>155</v>
      </c>
      <c r="C170" s="68" t="s">
        <v>30</v>
      </c>
      <c r="D170" s="68" t="s">
        <v>37</v>
      </c>
      <c r="E170" s="68" t="s">
        <v>32</v>
      </c>
      <c r="F170" s="68" t="s">
        <v>33</v>
      </c>
      <c r="G170" s="68" t="s">
        <v>44</v>
      </c>
      <c r="H170" s="69" t="s">
        <v>45</v>
      </c>
      <c r="I170" s="69" t="s">
        <v>35</v>
      </c>
      <c r="J170" s="70" t="s">
        <v>164</v>
      </c>
      <c r="K170" s="71">
        <v>0</v>
      </c>
      <c r="L170" s="58">
        <v>119233.58</v>
      </c>
      <c r="M170" s="71">
        <v>119233.58</v>
      </c>
      <c r="N170" s="72"/>
      <c r="O170" s="71">
        <v>119233.57999999999</v>
      </c>
      <c r="P170" s="71">
        <v>119233.57999999999</v>
      </c>
      <c r="Q170" s="71">
        <v>0</v>
      </c>
      <c r="R170" s="59" t="s">
        <v>409</v>
      </c>
      <c r="S170" s="71">
        <v>119233.57999999999</v>
      </c>
      <c r="T170" s="71"/>
      <c r="U170" s="71"/>
      <c r="V170" s="71">
        <v>119233.57999999999</v>
      </c>
      <c r="W170" s="71">
        <v>1.4551915228366852E-11</v>
      </c>
      <c r="X170" s="71">
        <v>118745.09</v>
      </c>
      <c r="Y170" s="5">
        <f t="shared" si="3"/>
        <v>119233.57999999999</v>
      </c>
      <c r="Z170" s="5">
        <f t="shared" si="0"/>
        <v>0</v>
      </c>
      <c r="AA170" s="5">
        <f t="shared" si="1"/>
        <v>0</v>
      </c>
      <c r="AB170" s="5">
        <f t="shared" si="2"/>
        <v>0</v>
      </c>
      <c r="AC170" s="4"/>
      <c r="AD170" s="4"/>
    </row>
    <row r="171" spans="1:30" ht="15" hidden="1" customHeight="1" x14ac:dyDescent="0.2">
      <c r="A171" s="68" t="s">
        <v>79</v>
      </c>
      <c r="B171" s="68" t="s">
        <v>155</v>
      </c>
      <c r="C171" s="68" t="s">
        <v>30</v>
      </c>
      <c r="D171" s="68" t="s">
        <v>37</v>
      </c>
      <c r="E171" s="68" t="s">
        <v>32</v>
      </c>
      <c r="F171" s="68" t="s">
        <v>33</v>
      </c>
      <c r="G171" s="68" t="s">
        <v>44</v>
      </c>
      <c r="H171" s="69" t="s">
        <v>45</v>
      </c>
      <c r="I171" s="69" t="s">
        <v>45</v>
      </c>
      <c r="J171" s="70" t="s">
        <v>433</v>
      </c>
      <c r="K171" s="71">
        <v>0</v>
      </c>
      <c r="L171" s="58">
        <v>679.99999999999989</v>
      </c>
      <c r="M171" s="71">
        <v>679.99999999999989</v>
      </c>
      <c r="N171" s="72"/>
      <c r="O171" s="71">
        <v>680</v>
      </c>
      <c r="P171" s="71">
        <v>679.99999999999989</v>
      </c>
      <c r="Q171" s="71">
        <v>0</v>
      </c>
      <c r="R171" s="59" t="s">
        <v>409</v>
      </c>
      <c r="S171" s="71"/>
      <c r="T171" s="71">
        <v>0</v>
      </c>
      <c r="U171" s="71">
        <v>680</v>
      </c>
      <c r="V171" s="71">
        <v>680</v>
      </c>
      <c r="W171" s="71">
        <v>0</v>
      </c>
      <c r="X171" s="71">
        <v>297.94</v>
      </c>
      <c r="Y171" s="5">
        <f t="shared" si="3"/>
        <v>680</v>
      </c>
      <c r="Z171" s="5">
        <f t="shared" si="0"/>
        <v>0</v>
      </c>
      <c r="AA171" s="5">
        <f t="shared" si="1"/>
        <v>0</v>
      </c>
      <c r="AB171" s="5">
        <f t="shared" si="2"/>
        <v>0</v>
      </c>
      <c r="AC171" s="4"/>
      <c r="AD171" s="4"/>
    </row>
    <row r="172" spans="1:30" ht="15" hidden="1" customHeight="1" x14ac:dyDescent="0.2">
      <c r="A172" s="68" t="s">
        <v>79</v>
      </c>
      <c r="B172" s="68" t="s">
        <v>155</v>
      </c>
      <c r="C172" s="68" t="s">
        <v>30</v>
      </c>
      <c r="D172" s="68" t="s">
        <v>37</v>
      </c>
      <c r="E172" s="68" t="s">
        <v>32</v>
      </c>
      <c r="F172" s="68" t="s">
        <v>33</v>
      </c>
      <c r="G172" s="68" t="s">
        <v>44</v>
      </c>
      <c r="H172" s="69" t="s">
        <v>45</v>
      </c>
      <c r="I172" s="69" t="s">
        <v>45</v>
      </c>
      <c r="J172" s="70" t="s">
        <v>434</v>
      </c>
      <c r="K172" s="71">
        <v>0</v>
      </c>
      <c r="L172" s="58">
        <v>227.17</v>
      </c>
      <c r="M172" s="71">
        <v>227.17</v>
      </c>
      <c r="N172" s="72"/>
      <c r="O172" s="71">
        <v>227.17</v>
      </c>
      <c r="P172" s="71">
        <v>227.17</v>
      </c>
      <c r="Q172" s="71">
        <v>0</v>
      </c>
      <c r="R172" s="59" t="s">
        <v>409</v>
      </c>
      <c r="S172" s="71"/>
      <c r="T172" s="71">
        <v>0</v>
      </c>
      <c r="U172" s="71">
        <v>227.17</v>
      </c>
      <c r="V172" s="71">
        <v>227.17</v>
      </c>
      <c r="W172" s="71">
        <v>0</v>
      </c>
      <c r="X172" s="71">
        <v>227.17</v>
      </c>
      <c r="Y172" s="5">
        <f t="shared" si="3"/>
        <v>227.17</v>
      </c>
      <c r="Z172" s="5">
        <f t="shared" si="0"/>
        <v>0</v>
      </c>
      <c r="AA172" s="5">
        <f t="shared" si="1"/>
        <v>0</v>
      </c>
      <c r="AB172" s="5">
        <f t="shared" si="2"/>
        <v>0</v>
      </c>
      <c r="AC172" s="4"/>
      <c r="AD172" s="4"/>
    </row>
    <row r="173" spans="1:30" ht="15" hidden="1" customHeight="1" x14ac:dyDescent="0.2">
      <c r="A173" s="68" t="s">
        <v>58</v>
      </c>
      <c r="B173" s="68" t="s">
        <v>59</v>
      </c>
      <c r="C173" s="68" t="s">
        <v>30</v>
      </c>
      <c r="D173" s="68" t="s">
        <v>37</v>
      </c>
      <c r="E173" s="68" t="s">
        <v>32</v>
      </c>
      <c r="F173" s="68" t="s">
        <v>33</v>
      </c>
      <c r="G173" s="68" t="s">
        <v>34</v>
      </c>
      <c r="H173" s="69" t="s">
        <v>45</v>
      </c>
      <c r="I173" s="69" t="s">
        <v>35</v>
      </c>
      <c r="J173" s="82" t="s">
        <v>435</v>
      </c>
      <c r="K173" s="71">
        <v>0</v>
      </c>
      <c r="L173" s="58">
        <v>0</v>
      </c>
      <c r="M173" s="71">
        <v>0</v>
      </c>
      <c r="N173" s="72"/>
      <c r="O173" s="71">
        <v>0</v>
      </c>
      <c r="P173" s="76">
        <v>0</v>
      </c>
      <c r="Q173" s="71">
        <v>0</v>
      </c>
      <c r="R173" s="59" t="s">
        <v>409</v>
      </c>
      <c r="S173" s="71">
        <v>0</v>
      </c>
      <c r="T173" s="71"/>
      <c r="U173" s="71"/>
      <c r="V173" s="71">
        <v>0</v>
      </c>
      <c r="W173" s="71">
        <v>0</v>
      </c>
      <c r="X173" s="71">
        <v>0</v>
      </c>
      <c r="Y173" s="5">
        <f t="shared" si="3"/>
        <v>0</v>
      </c>
      <c r="Z173" s="5">
        <f t="shared" si="0"/>
        <v>0</v>
      </c>
      <c r="AA173" s="5">
        <f t="shared" si="1"/>
        <v>0</v>
      </c>
      <c r="AB173" s="5">
        <f t="shared" si="2"/>
        <v>0</v>
      </c>
      <c r="AC173" s="4"/>
      <c r="AD173" s="4"/>
    </row>
    <row r="174" spans="1:30" ht="15" hidden="1" customHeight="1" x14ac:dyDescent="0.2">
      <c r="A174" s="68" t="s">
        <v>79</v>
      </c>
      <c r="B174" s="68" t="s">
        <v>155</v>
      </c>
      <c r="C174" s="68" t="s">
        <v>30</v>
      </c>
      <c r="D174" s="68" t="s">
        <v>37</v>
      </c>
      <c r="E174" s="68" t="s">
        <v>32</v>
      </c>
      <c r="F174" s="68" t="s">
        <v>33</v>
      </c>
      <c r="G174" s="68" t="s">
        <v>44</v>
      </c>
      <c r="H174" s="69" t="s">
        <v>45</v>
      </c>
      <c r="I174" s="69" t="s">
        <v>45</v>
      </c>
      <c r="J174" s="70" t="s">
        <v>436</v>
      </c>
      <c r="K174" s="71"/>
      <c r="L174" s="58">
        <v>0</v>
      </c>
      <c r="M174" s="71">
        <v>0</v>
      </c>
      <c r="N174" s="72"/>
      <c r="O174" s="71">
        <v>0</v>
      </c>
      <c r="P174" s="71">
        <v>0</v>
      </c>
      <c r="Q174" s="71">
        <v>0</v>
      </c>
      <c r="R174" s="59" t="s">
        <v>409</v>
      </c>
      <c r="S174" s="71"/>
      <c r="T174" s="71">
        <v>0</v>
      </c>
      <c r="U174" s="71">
        <v>0</v>
      </c>
      <c r="V174" s="71">
        <v>0</v>
      </c>
      <c r="W174" s="71">
        <v>0</v>
      </c>
      <c r="X174" s="71">
        <v>0</v>
      </c>
      <c r="Y174" s="5">
        <f t="shared" si="3"/>
        <v>0</v>
      </c>
      <c r="Z174" s="5">
        <f t="shared" si="0"/>
        <v>0</v>
      </c>
      <c r="AA174" s="5">
        <f t="shared" si="1"/>
        <v>0</v>
      </c>
      <c r="AB174" s="5">
        <f t="shared" si="2"/>
        <v>0</v>
      </c>
      <c r="AC174" s="4"/>
      <c r="AD174" s="4"/>
    </row>
    <row r="175" spans="1:30" ht="15" hidden="1" customHeight="1" x14ac:dyDescent="0.2">
      <c r="A175" s="68" t="s">
        <v>165</v>
      </c>
      <c r="B175" s="73" t="s">
        <v>165</v>
      </c>
      <c r="C175" s="68" t="s">
        <v>30</v>
      </c>
      <c r="D175" s="68" t="s">
        <v>37</v>
      </c>
      <c r="E175" s="68" t="s">
        <v>32</v>
      </c>
      <c r="F175" s="68" t="s">
        <v>33</v>
      </c>
      <c r="G175" s="68" t="s">
        <v>34</v>
      </c>
      <c r="H175" s="69" t="s">
        <v>35</v>
      </c>
      <c r="I175" s="69" t="s">
        <v>35</v>
      </c>
      <c r="J175" s="70" t="s">
        <v>166</v>
      </c>
      <c r="K175" s="71">
        <v>1364485</v>
      </c>
      <c r="L175" s="58">
        <v>64676.05</v>
      </c>
      <c r="M175" s="71">
        <v>1429161.05</v>
      </c>
      <c r="N175" s="72"/>
      <c r="O175" s="71">
        <v>1429161.05</v>
      </c>
      <c r="P175" s="71">
        <v>1429161.05</v>
      </c>
      <c r="Q175" s="71">
        <v>0</v>
      </c>
      <c r="R175" s="59" t="s">
        <v>409</v>
      </c>
      <c r="S175" s="71">
        <v>1429161.0500000003</v>
      </c>
      <c r="T175" s="71">
        <v>0</v>
      </c>
      <c r="U175" s="71">
        <v>0</v>
      </c>
      <c r="V175" s="71">
        <v>1429161.0500000003</v>
      </c>
      <c r="W175" s="71">
        <v>0</v>
      </c>
      <c r="X175" s="71">
        <v>1264969.54</v>
      </c>
      <c r="Y175" s="5">
        <f t="shared" si="3"/>
        <v>1429161.0500000003</v>
      </c>
      <c r="Z175" s="5">
        <f t="shared" si="0"/>
        <v>0</v>
      </c>
      <c r="AA175" s="5">
        <f t="shared" si="1"/>
        <v>0</v>
      </c>
      <c r="AB175" s="5">
        <f t="shared" si="2"/>
        <v>0</v>
      </c>
      <c r="AC175" s="4"/>
      <c r="AD175" s="4"/>
    </row>
    <row r="176" spans="1:30" ht="15" hidden="1" customHeight="1" x14ac:dyDescent="0.2">
      <c r="A176" s="68" t="s">
        <v>165</v>
      </c>
      <c r="B176" s="73" t="s">
        <v>165</v>
      </c>
      <c r="C176" s="68" t="s">
        <v>30</v>
      </c>
      <c r="D176" s="68" t="s">
        <v>37</v>
      </c>
      <c r="E176" s="68" t="s">
        <v>32</v>
      </c>
      <c r="F176" s="68" t="s">
        <v>33</v>
      </c>
      <c r="G176" s="68" t="s">
        <v>44</v>
      </c>
      <c r="H176" s="69" t="s">
        <v>45</v>
      </c>
      <c r="I176" s="69" t="s">
        <v>45</v>
      </c>
      <c r="J176" s="70" t="s">
        <v>562</v>
      </c>
      <c r="K176" s="71">
        <v>0</v>
      </c>
      <c r="L176" s="58">
        <v>61493.69</v>
      </c>
      <c r="M176" s="71">
        <v>61493.69</v>
      </c>
      <c r="N176" s="72"/>
      <c r="O176" s="71">
        <v>61493.69</v>
      </c>
      <c r="P176" s="71">
        <v>61493.69</v>
      </c>
      <c r="Q176" s="71">
        <v>0</v>
      </c>
      <c r="R176" s="59" t="s">
        <v>409</v>
      </c>
      <c r="S176" s="71">
        <v>0</v>
      </c>
      <c r="T176" s="71">
        <v>0</v>
      </c>
      <c r="U176" s="71">
        <v>61493.69</v>
      </c>
      <c r="V176" s="71">
        <v>61493.69</v>
      </c>
      <c r="W176" s="71">
        <v>0</v>
      </c>
      <c r="X176" s="71">
        <v>61493.69</v>
      </c>
      <c r="Y176" s="5">
        <f t="shared" si="3"/>
        <v>61493.69</v>
      </c>
      <c r="Z176" s="5">
        <f t="shared" si="0"/>
        <v>0</v>
      </c>
      <c r="AA176" s="5">
        <f t="shared" si="1"/>
        <v>0</v>
      </c>
      <c r="AB176" s="5">
        <f t="shared" si="2"/>
        <v>0</v>
      </c>
      <c r="AC176" s="4"/>
      <c r="AD176" s="4"/>
    </row>
    <row r="177" spans="1:30" ht="15" hidden="1" customHeight="1" x14ac:dyDescent="0.2">
      <c r="A177" s="68" t="s">
        <v>165</v>
      </c>
      <c r="B177" s="73" t="s">
        <v>165</v>
      </c>
      <c r="C177" s="68" t="s">
        <v>30</v>
      </c>
      <c r="D177" s="68" t="s">
        <v>37</v>
      </c>
      <c r="E177" s="68" t="s">
        <v>32</v>
      </c>
      <c r="F177" s="68" t="s">
        <v>33</v>
      </c>
      <c r="G177" s="68" t="s">
        <v>34</v>
      </c>
      <c r="H177" s="69" t="s">
        <v>35</v>
      </c>
      <c r="I177" s="69" t="s">
        <v>35</v>
      </c>
      <c r="J177" s="75" t="s">
        <v>437</v>
      </c>
      <c r="K177" s="71">
        <v>120000</v>
      </c>
      <c r="L177" s="58">
        <v>-120000</v>
      </c>
      <c r="M177" s="71">
        <v>0</v>
      </c>
      <c r="N177" s="72"/>
      <c r="O177" s="71">
        <v>0</v>
      </c>
      <c r="P177" s="71">
        <v>0</v>
      </c>
      <c r="Q177" s="71">
        <v>0</v>
      </c>
      <c r="R177" s="59" t="s">
        <v>409</v>
      </c>
      <c r="S177" s="71">
        <v>0</v>
      </c>
      <c r="T177" s="71">
        <v>0</v>
      </c>
      <c r="U177" s="71">
        <v>0</v>
      </c>
      <c r="V177" s="71">
        <v>0</v>
      </c>
      <c r="W177" s="71">
        <v>0</v>
      </c>
      <c r="X177" s="71">
        <v>0</v>
      </c>
      <c r="Y177" s="5">
        <f t="shared" si="3"/>
        <v>0</v>
      </c>
      <c r="Z177" s="5">
        <f t="shared" si="0"/>
        <v>0</v>
      </c>
      <c r="AA177" s="5">
        <f t="shared" si="1"/>
        <v>0</v>
      </c>
      <c r="AB177" s="5">
        <f t="shared" si="2"/>
        <v>0</v>
      </c>
      <c r="AC177" s="4"/>
      <c r="AD177" s="4"/>
    </row>
    <row r="178" spans="1:30" ht="15" hidden="1" customHeight="1" x14ac:dyDescent="0.2">
      <c r="A178" s="68" t="s">
        <v>165</v>
      </c>
      <c r="B178" s="73" t="s">
        <v>165</v>
      </c>
      <c r="C178" s="68" t="s">
        <v>30</v>
      </c>
      <c r="D178" s="68" t="s">
        <v>64</v>
      </c>
      <c r="E178" s="68" t="s">
        <v>32</v>
      </c>
      <c r="F178" s="68" t="s">
        <v>33</v>
      </c>
      <c r="G178" s="68" t="s">
        <v>34</v>
      </c>
      <c r="H178" s="69" t="s">
        <v>35</v>
      </c>
      <c r="I178" s="69" t="s">
        <v>35</v>
      </c>
      <c r="J178" s="70" t="s">
        <v>167</v>
      </c>
      <c r="K178" s="71">
        <v>9966</v>
      </c>
      <c r="L178" s="58">
        <v>-1721.2</v>
      </c>
      <c r="M178" s="71">
        <v>8244.7999999999993</v>
      </c>
      <c r="N178" s="72"/>
      <c r="O178" s="71">
        <v>8244.7999999999993</v>
      </c>
      <c r="P178" s="71">
        <v>8244.7999999999993</v>
      </c>
      <c r="Q178" s="71">
        <v>0</v>
      </c>
      <c r="R178" s="59" t="s">
        <v>409</v>
      </c>
      <c r="S178" s="71">
        <v>8244.7999999999993</v>
      </c>
      <c r="T178" s="71">
        <v>0</v>
      </c>
      <c r="U178" s="71">
        <v>0</v>
      </c>
      <c r="V178" s="71">
        <v>8244.7999999999993</v>
      </c>
      <c r="W178" s="71">
        <v>0</v>
      </c>
      <c r="X178" s="71">
        <v>7554.2699999999995</v>
      </c>
      <c r="Y178" s="5">
        <f t="shared" si="3"/>
        <v>8244.7999999999993</v>
      </c>
      <c r="Z178" s="5">
        <f t="shared" si="0"/>
        <v>0</v>
      </c>
      <c r="AA178" s="5">
        <f t="shared" si="1"/>
        <v>0</v>
      </c>
      <c r="AB178" s="5">
        <f t="shared" si="2"/>
        <v>0</v>
      </c>
      <c r="AC178" s="4"/>
      <c r="AD178" s="4"/>
    </row>
    <row r="179" spans="1:30" ht="15" hidden="1" customHeight="1" x14ac:dyDescent="0.2">
      <c r="A179" s="68" t="s">
        <v>165</v>
      </c>
      <c r="B179" s="73" t="s">
        <v>165</v>
      </c>
      <c r="C179" s="68" t="s">
        <v>30</v>
      </c>
      <c r="D179" s="68" t="s">
        <v>37</v>
      </c>
      <c r="E179" s="68" t="s">
        <v>32</v>
      </c>
      <c r="F179" s="68" t="s">
        <v>33</v>
      </c>
      <c r="G179" s="68" t="s">
        <v>44</v>
      </c>
      <c r="H179" s="69" t="s">
        <v>35</v>
      </c>
      <c r="I179" s="69" t="s">
        <v>45</v>
      </c>
      <c r="J179" s="70" t="s">
        <v>168</v>
      </c>
      <c r="K179" s="71">
        <v>1700</v>
      </c>
      <c r="L179" s="58">
        <v>-1700</v>
      </c>
      <c r="M179" s="71">
        <v>0</v>
      </c>
      <c r="N179" s="72"/>
      <c r="O179" s="71">
        <v>0</v>
      </c>
      <c r="P179" s="71">
        <v>0</v>
      </c>
      <c r="Q179" s="71">
        <v>0</v>
      </c>
      <c r="R179" s="59" t="s">
        <v>409</v>
      </c>
      <c r="S179" s="71"/>
      <c r="T179" s="71">
        <v>0</v>
      </c>
      <c r="U179" s="71">
        <v>0</v>
      </c>
      <c r="V179" s="71">
        <v>0</v>
      </c>
      <c r="W179" s="71">
        <v>0</v>
      </c>
      <c r="X179" s="71">
        <v>0</v>
      </c>
      <c r="Y179" s="5">
        <f t="shared" si="3"/>
        <v>0</v>
      </c>
      <c r="Z179" s="5">
        <f t="shared" si="0"/>
        <v>0</v>
      </c>
      <c r="AA179" s="5">
        <f t="shared" si="1"/>
        <v>0</v>
      </c>
      <c r="AB179" s="5">
        <f t="shared" si="2"/>
        <v>0</v>
      </c>
      <c r="AC179" s="4"/>
      <c r="AD179" s="4"/>
    </row>
    <row r="180" spans="1:30" ht="15" hidden="1" customHeight="1" x14ac:dyDescent="0.2">
      <c r="A180" s="68" t="s">
        <v>165</v>
      </c>
      <c r="B180" s="73" t="s">
        <v>165</v>
      </c>
      <c r="C180" s="68" t="s">
        <v>30</v>
      </c>
      <c r="D180" s="68" t="s">
        <v>37</v>
      </c>
      <c r="E180" s="68" t="s">
        <v>32</v>
      </c>
      <c r="F180" s="68" t="s">
        <v>33</v>
      </c>
      <c r="G180" s="68" t="s">
        <v>44</v>
      </c>
      <c r="H180" s="69" t="s">
        <v>45</v>
      </c>
      <c r="I180" s="69" t="s">
        <v>45</v>
      </c>
      <c r="J180" s="70" t="s">
        <v>503</v>
      </c>
      <c r="K180" s="71">
        <v>0</v>
      </c>
      <c r="L180" s="58">
        <v>2400</v>
      </c>
      <c r="M180" s="71">
        <v>2400</v>
      </c>
      <c r="N180" s="72"/>
      <c r="O180" s="71">
        <v>2400</v>
      </c>
      <c r="P180" s="71">
        <v>2400</v>
      </c>
      <c r="Q180" s="71">
        <v>0</v>
      </c>
      <c r="R180" s="59" t="s">
        <v>409</v>
      </c>
      <c r="S180" s="71"/>
      <c r="T180" s="71">
        <v>0</v>
      </c>
      <c r="U180" s="71">
        <v>2400</v>
      </c>
      <c r="V180" s="71">
        <v>2400</v>
      </c>
      <c r="W180" s="71">
        <v>0</v>
      </c>
      <c r="X180" s="71">
        <v>2400</v>
      </c>
      <c r="Y180" s="5">
        <f t="shared" si="3"/>
        <v>2400</v>
      </c>
      <c r="Z180" s="5">
        <f t="shared" si="0"/>
        <v>0</v>
      </c>
      <c r="AA180" s="5">
        <f t="shared" si="1"/>
        <v>0</v>
      </c>
      <c r="AB180" s="5">
        <f t="shared" si="2"/>
        <v>0</v>
      </c>
      <c r="AC180" s="4"/>
      <c r="AD180" s="4"/>
    </row>
    <row r="181" spans="1:30" ht="15" hidden="1" customHeight="1" x14ac:dyDescent="0.2">
      <c r="A181" s="68" t="s">
        <v>165</v>
      </c>
      <c r="B181" s="73" t="s">
        <v>165</v>
      </c>
      <c r="C181" s="68" t="s">
        <v>30</v>
      </c>
      <c r="D181" s="68" t="s">
        <v>37</v>
      </c>
      <c r="E181" s="68" t="s">
        <v>32</v>
      </c>
      <c r="F181" s="68" t="s">
        <v>33</v>
      </c>
      <c r="G181" s="68" t="s">
        <v>44</v>
      </c>
      <c r="H181" s="69" t="s">
        <v>45</v>
      </c>
      <c r="I181" s="69" t="s">
        <v>45</v>
      </c>
      <c r="J181" s="70" t="s">
        <v>169</v>
      </c>
      <c r="K181" s="71">
        <v>0</v>
      </c>
      <c r="L181" s="58"/>
      <c r="M181" s="71">
        <v>0</v>
      </c>
      <c r="N181" s="72"/>
      <c r="O181" s="71">
        <v>0</v>
      </c>
      <c r="P181" s="71">
        <v>0</v>
      </c>
      <c r="Q181" s="71">
        <v>0</v>
      </c>
      <c r="R181" s="59" t="s">
        <v>409</v>
      </c>
      <c r="S181" s="71"/>
      <c r="T181" s="71">
        <v>0</v>
      </c>
      <c r="U181" s="71">
        <v>0</v>
      </c>
      <c r="V181" s="71">
        <v>0</v>
      </c>
      <c r="W181" s="71">
        <v>0</v>
      </c>
      <c r="X181" s="71">
        <v>0</v>
      </c>
      <c r="Y181" s="5">
        <f t="shared" si="3"/>
        <v>0</v>
      </c>
      <c r="Z181" s="5">
        <f t="shared" si="0"/>
        <v>0</v>
      </c>
      <c r="AA181" s="5">
        <f t="shared" si="1"/>
        <v>0</v>
      </c>
      <c r="AB181" s="5">
        <f t="shared" si="2"/>
        <v>0</v>
      </c>
      <c r="AC181" s="4"/>
      <c r="AD181" s="4"/>
    </row>
    <row r="182" spans="1:30" ht="15" hidden="1" customHeight="1" x14ac:dyDescent="0.2">
      <c r="A182" s="68" t="s">
        <v>79</v>
      </c>
      <c r="B182" s="68" t="s">
        <v>79</v>
      </c>
      <c r="C182" s="83" t="s">
        <v>30</v>
      </c>
      <c r="D182" s="83" t="s">
        <v>64</v>
      </c>
      <c r="E182" s="83" t="s">
        <v>32</v>
      </c>
      <c r="F182" s="83" t="s">
        <v>33</v>
      </c>
      <c r="G182" s="83" t="s">
        <v>44</v>
      </c>
      <c r="H182" s="69" t="s">
        <v>45</v>
      </c>
      <c r="I182" s="84" t="s">
        <v>45</v>
      </c>
      <c r="J182" s="70" t="s">
        <v>563</v>
      </c>
      <c r="K182" s="85">
        <v>0</v>
      </c>
      <c r="L182" s="60">
        <v>9490.32</v>
      </c>
      <c r="M182" s="85">
        <v>9490.32</v>
      </c>
      <c r="N182" s="86"/>
      <c r="O182" s="85">
        <v>9490.32</v>
      </c>
      <c r="P182" s="85">
        <v>9490.32</v>
      </c>
      <c r="Q182" s="85">
        <v>0</v>
      </c>
      <c r="R182" s="59" t="s">
        <v>409</v>
      </c>
      <c r="S182" s="87"/>
      <c r="T182" s="85">
        <v>0</v>
      </c>
      <c r="U182" s="85">
        <v>9490.32</v>
      </c>
      <c r="V182" s="85">
        <v>9490.32</v>
      </c>
      <c r="W182" s="85">
        <v>0</v>
      </c>
      <c r="X182" s="85">
        <v>4575.6899999999996</v>
      </c>
      <c r="Y182" s="5">
        <f t="shared" si="3"/>
        <v>9490.32</v>
      </c>
      <c r="Z182" s="5">
        <f t="shared" si="0"/>
        <v>0</v>
      </c>
      <c r="AA182" s="5">
        <f t="shared" si="1"/>
        <v>0</v>
      </c>
      <c r="AB182" s="5">
        <f t="shared" si="2"/>
        <v>0</v>
      </c>
      <c r="AC182" s="4"/>
      <c r="AD182" s="4"/>
    </row>
    <row r="183" spans="1:30" ht="15" hidden="1" customHeight="1" x14ac:dyDescent="0.2">
      <c r="A183" s="68" t="s">
        <v>79</v>
      </c>
      <c r="B183" s="68" t="s">
        <v>79</v>
      </c>
      <c r="C183" s="68" t="s">
        <v>170</v>
      </c>
      <c r="D183" s="68" t="s">
        <v>37</v>
      </c>
      <c r="E183" s="68" t="s">
        <v>171</v>
      </c>
      <c r="F183" s="68" t="s">
        <v>33</v>
      </c>
      <c r="G183" s="68" t="s">
        <v>44</v>
      </c>
      <c r="H183" s="69" t="s">
        <v>35</v>
      </c>
      <c r="I183" s="69" t="s">
        <v>45</v>
      </c>
      <c r="J183" s="70" t="s">
        <v>172</v>
      </c>
      <c r="K183" s="71">
        <v>19029084</v>
      </c>
      <c r="L183" s="60">
        <v>7422385.5299999993</v>
      </c>
      <c r="M183" s="71">
        <v>26451469.530000001</v>
      </c>
      <c r="N183" s="72"/>
      <c r="O183" s="88">
        <v>26451469.530000001</v>
      </c>
      <c r="P183" s="76">
        <v>26451469.530000001</v>
      </c>
      <c r="Q183" s="77">
        <v>0</v>
      </c>
      <c r="R183" s="59" t="s">
        <v>409</v>
      </c>
      <c r="S183" s="71"/>
      <c r="T183" s="71">
        <v>0</v>
      </c>
      <c r="U183" s="71">
        <v>26451469.530000001</v>
      </c>
      <c r="V183" s="71">
        <v>26451469.530000001</v>
      </c>
      <c r="W183" s="71">
        <v>0</v>
      </c>
      <c r="X183" s="71">
        <v>26373660.499999996</v>
      </c>
      <c r="Y183" s="5">
        <f t="shared" si="3"/>
        <v>26451469.530000001</v>
      </c>
      <c r="Z183" s="5">
        <f t="shared" si="0"/>
        <v>0</v>
      </c>
      <c r="AA183" s="5">
        <f t="shared" si="1"/>
        <v>0</v>
      </c>
      <c r="AB183" s="5">
        <f t="shared" si="2"/>
        <v>0</v>
      </c>
      <c r="AC183" s="4"/>
      <c r="AD183" s="4"/>
    </row>
    <row r="184" spans="1:30" ht="15" hidden="1" customHeight="1" x14ac:dyDescent="0.2">
      <c r="A184" s="68" t="s">
        <v>79</v>
      </c>
      <c r="B184" s="68" t="s">
        <v>79</v>
      </c>
      <c r="C184" s="68" t="s">
        <v>170</v>
      </c>
      <c r="D184" s="68" t="s">
        <v>37</v>
      </c>
      <c r="E184" s="68" t="s">
        <v>171</v>
      </c>
      <c r="F184" s="68" t="s">
        <v>33</v>
      </c>
      <c r="G184" s="68" t="s">
        <v>44</v>
      </c>
      <c r="H184" s="69" t="s">
        <v>45</v>
      </c>
      <c r="I184" s="69" t="s">
        <v>45</v>
      </c>
      <c r="J184" s="70" t="s">
        <v>173</v>
      </c>
      <c r="K184" s="71">
        <v>0</v>
      </c>
      <c r="L184" s="60">
        <v>1128659.75</v>
      </c>
      <c r="M184" s="71">
        <v>1128659.75</v>
      </c>
      <c r="N184" s="72"/>
      <c r="O184" s="88">
        <v>1128659.75</v>
      </c>
      <c r="P184" s="76">
        <v>1128659.75</v>
      </c>
      <c r="Q184" s="77">
        <v>0</v>
      </c>
      <c r="R184" s="59" t="s">
        <v>409</v>
      </c>
      <c r="S184" s="71"/>
      <c r="T184" s="71">
        <v>0</v>
      </c>
      <c r="U184" s="71">
        <v>1128659.7499999998</v>
      </c>
      <c r="V184" s="71">
        <v>1128659.7499999998</v>
      </c>
      <c r="W184" s="71">
        <v>0</v>
      </c>
      <c r="X184" s="71">
        <v>1128659.7499999998</v>
      </c>
      <c r="Y184" s="5">
        <f t="shared" si="3"/>
        <v>1128659.7499999998</v>
      </c>
      <c r="Z184" s="5">
        <f t="shared" si="0"/>
        <v>0</v>
      </c>
      <c r="AA184" s="5">
        <f t="shared" si="1"/>
        <v>0</v>
      </c>
      <c r="AB184" s="5">
        <f t="shared" si="2"/>
        <v>0</v>
      </c>
      <c r="AC184" s="4"/>
      <c r="AD184" s="4"/>
    </row>
    <row r="185" spans="1:30" ht="15" hidden="1" customHeight="1" x14ac:dyDescent="0.2">
      <c r="A185" s="68" t="s">
        <v>79</v>
      </c>
      <c r="B185" s="68" t="s">
        <v>79</v>
      </c>
      <c r="C185" s="68" t="s">
        <v>170</v>
      </c>
      <c r="D185" s="68" t="s">
        <v>37</v>
      </c>
      <c r="E185" s="68" t="s">
        <v>171</v>
      </c>
      <c r="F185" s="68" t="s">
        <v>33</v>
      </c>
      <c r="G185" s="68" t="s">
        <v>44</v>
      </c>
      <c r="H185" s="69" t="s">
        <v>35</v>
      </c>
      <c r="I185" s="69" t="s">
        <v>45</v>
      </c>
      <c r="J185" s="70" t="s">
        <v>174</v>
      </c>
      <c r="K185" s="71">
        <v>4757280</v>
      </c>
      <c r="L185" s="60">
        <v>748954.72000000009</v>
      </c>
      <c r="M185" s="71">
        <v>5506234.7199999997</v>
      </c>
      <c r="N185" s="72"/>
      <c r="O185" s="88">
        <v>5506234.7199999997</v>
      </c>
      <c r="P185" s="76">
        <v>5506234.7199999997</v>
      </c>
      <c r="Q185" s="77">
        <v>0</v>
      </c>
      <c r="R185" s="59" t="s">
        <v>409</v>
      </c>
      <c r="S185" s="71"/>
      <c r="T185" s="71">
        <v>0</v>
      </c>
      <c r="U185" s="71">
        <v>5506234.7199999997</v>
      </c>
      <c r="V185" s="71">
        <v>5506234.7199999997</v>
      </c>
      <c r="W185" s="71">
        <v>0</v>
      </c>
      <c r="X185" s="71">
        <v>5482988.3200000003</v>
      </c>
      <c r="Y185" s="5">
        <f t="shared" si="3"/>
        <v>5506234.7199999997</v>
      </c>
      <c r="Z185" s="5">
        <f t="shared" si="0"/>
        <v>0</v>
      </c>
      <c r="AA185" s="5">
        <f t="shared" si="1"/>
        <v>0</v>
      </c>
      <c r="AB185" s="5">
        <f t="shared" si="2"/>
        <v>0</v>
      </c>
      <c r="AC185" s="4"/>
      <c r="AD185" s="4"/>
    </row>
    <row r="186" spans="1:30" ht="15" hidden="1" customHeight="1" x14ac:dyDescent="0.2">
      <c r="A186" s="68" t="s">
        <v>175</v>
      </c>
      <c r="B186" s="68" t="s">
        <v>175</v>
      </c>
      <c r="C186" s="68" t="s">
        <v>30</v>
      </c>
      <c r="D186" s="68" t="s">
        <v>176</v>
      </c>
      <c r="E186" s="68" t="s">
        <v>32</v>
      </c>
      <c r="F186" s="68" t="s">
        <v>33</v>
      </c>
      <c r="G186" s="68" t="s">
        <v>142</v>
      </c>
      <c r="H186" s="69" t="s">
        <v>35</v>
      </c>
      <c r="I186" s="69" t="s">
        <v>35</v>
      </c>
      <c r="J186" s="70" t="s">
        <v>177</v>
      </c>
      <c r="K186" s="71">
        <v>460891</v>
      </c>
      <c r="L186" s="58">
        <v>205788.97</v>
      </c>
      <c r="M186" s="71">
        <v>666679.97</v>
      </c>
      <c r="N186" s="72"/>
      <c r="O186" s="71">
        <v>666679.97000000009</v>
      </c>
      <c r="P186" s="71">
        <v>666679.97000000009</v>
      </c>
      <c r="Q186" s="71">
        <v>0</v>
      </c>
      <c r="R186" s="59" t="s">
        <v>409</v>
      </c>
      <c r="S186" s="71">
        <v>666679.97</v>
      </c>
      <c r="T186" s="71">
        <v>0</v>
      </c>
      <c r="U186" s="71">
        <v>0</v>
      </c>
      <c r="V186" s="71">
        <v>666679.97</v>
      </c>
      <c r="W186" s="71">
        <v>0</v>
      </c>
      <c r="X186" s="71">
        <v>666679.97</v>
      </c>
      <c r="Y186" s="5">
        <f t="shared" si="3"/>
        <v>666679.97</v>
      </c>
      <c r="Z186" s="5">
        <f t="shared" si="0"/>
        <v>0</v>
      </c>
      <c r="AA186" s="5">
        <f t="shared" si="1"/>
        <v>0</v>
      </c>
      <c r="AB186" s="5">
        <f t="shared" si="2"/>
        <v>0</v>
      </c>
      <c r="AC186" s="4"/>
      <c r="AD186" s="4"/>
    </row>
    <row r="187" spans="1:30" ht="15" hidden="1" customHeight="1" x14ac:dyDescent="0.2">
      <c r="A187" s="68" t="s">
        <v>175</v>
      </c>
      <c r="B187" s="68" t="s">
        <v>175</v>
      </c>
      <c r="C187" s="68" t="s">
        <v>30</v>
      </c>
      <c r="D187" s="68" t="s">
        <v>64</v>
      </c>
      <c r="E187" s="68" t="s">
        <v>32</v>
      </c>
      <c r="F187" s="68" t="s">
        <v>33</v>
      </c>
      <c r="G187" s="68" t="s">
        <v>34</v>
      </c>
      <c r="H187" s="69" t="s">
        <v>35</v>
      </c>
      <c r="I187" s="69" t="s">
        <v>35</v>
      </c>
      <c r="J187" s="70" t="s">
        <v>178</v>
      </c>
      <c r="K187" s="71">
        <v>9492</v>
      </c>
      <c r="L187" s="58">
        <v>60.97</v>
      </c>
      <c r="M187" s="71">
        <v>9552.9699999999993</v>
      </c>
      <c r="N187" s="72"/>
      <c r="O187" s="71">
        <v>9552.9700000000012</v>
      </c>
      <c r="P187" s="71">
        <v>9552.9700000000012</v>
      </c>
      <c r="Q187" s="71">
        <v>0</v>
      </c>
      <c r="R187" s="59" t="s">
        <v>409</v>
      </c>
      <c r="S187" s="71">
        <v>9552.9699999999993</v>
      </c>
      <c r="T187" s="71">
        <v>0</v>
      </c>
      <c r="U187" s="71">
        <v>0</v>
      </c>
      <c r="V187" s="71">
        <v>9552.9699999999993</v>
      </c>
      <c r="W187" s="71">
        <v>0</v>
      </c>
      <c r="X187" s="71">
        <v>8753.85</v>
      </c>
      <c r="Y187" s="5">
        <f t="shared" si="3"/>
        <v>9552.9699999999993</v>
      </c>
      <c r="Z187" s="5">
        <f t="shared" si="0"/>
        <v>0</v>
      </c>
      <c r="AA187" s="5">
        <f t="shared" si="1"/>
        <v>0</v>
      </c>
      <c r="AB187" s="5">
        <f t="shared" si="2"/>
        <v>0</v>
      </c>
      <c r="AC187" s="4"/>
      <c r="AD187" s="4"/>
    </row>
    <row r="188" spans="1:30" ht="15" hidden="1" customHeight="1" x14ac:dyDescent="0.2">
      <c r="A188" s="68" t="s">
        <v>175</v>
      </c>
      <c r="B188" s="68" t="s">
        <v>175</v>
      </c>
      <c r="C188" s="68" t="s">
        <v>30</v>
      </c>
      <c r="D188" s="68" t="s">
        <v>31</v>
      </c>
      <c r="E188" s="68" t="s">
        <v>32</v>
      </c>
      <c r="F188" s="68" t="s">
        <v>33</v>
      </c>
      <c r="G188" s="68" t="s">
        <v>142</v>
      </c>
      <c r="H188" s="69" t="s">
        <v>35</v>
      </c>
      <c r="I188" s="69" t="s">
        <v>35</v>
      </c>
      <c r="J188" s="70" t="s">
        <v>179</v>
      </c>
      <c r="K188" s="71">
        <v>133666</v>
      </c>
      <c r="L188" s="58">
        <v>-20000</v>
      </c>
      <c r="M188" s="71">
        <v>113666</v>
      </c>
      <c r="N188" s="72"/>
      <c r="O188" s="71">
        <v>113666</v>
      </c>
      <c r="P188" s="71">
        <v>113666</v>
      </c>
      <c r="Q188" s="71">
        <v>0</v>
      </c>
      <c r="R188" s="59" t="s">
        <v>409</v>
      </c>
      <c r="S188" s="71">
        <v>113666</v>
      </c>
      <c r="T188" s="71">
        <v>0</v>
      </c>
      <c r="U188" s="71">
        <v>0</v>
      </c>
      <c r="V188" s="71">
        <v>113666</v>
      </c>
      <c r="W188" s="71">
        <v>0</v>
      </c>
      <c r="X188" s="71">
        <v>103429.13</v>
      </c>
      <c r="Y188" s="5">
        <f t="shared" si="3"/>
        <v>113666</v>
      </c>
      <c r="Z188" s="5">
        <f t="shared" si="0"/>
        <v>0</v>
      </c>
      <c r="AA188" s="5">
        <f t="shared" si="1"/>
        <v>0</v>
      </c>
      <c r="AB188" s="5">
        <f t="shared" si="2"/>
        <v>0</v>
      </c>
      <c r="AC188" s="4"/>
      <c r="AD188" s="4"/>
    </row>
    <row r="189" spans="1:30" ht="15" hidden="1" customHeight="1" x14ac:dyDescent="0.2">
      <c r="A189" s="68" t="s">
        <v>175</v>
      </c>
      <c r="B189" s="68" t="s">
        <v>175</v>
      </c>
      <c r="C189" s="68" t="s">
        <v>30</v>
      </c>
      <c r="D189" s="68" t="s">
        <v>31</v>
      </c>
      <c r="E189" s="68" t="s">
        <v>32</v>
      </c>
      <c r="F189" s="68" t="s">
        <v>33</v>
      </c>
      <c r="G189" s="68" t="s">
        <v>142</v>
      </c>
      <c r="H189" s="69" t="s">
        <v>45</v>
      </c>
      <c r="I189" s="69" t="s">
        <v>35</v>
      </c>
      <c r="J189" s="70" t="s">
        <v>438</v>
      </c>
      <c r="K189" s="71">
        <v>0</v>
      </c>
      <c r="L189" s="58">
        <v>0</v>
      </c>
      <c r="M189" s="71">
        <v>0</v>
      </c>
      <c r="N189" s="72"/>
      <c r="O189" s="71">
        <v>0</v>
      </c>
      <c r="P189" s="71">
        <v>0</v>
      </c>
      <c r="Q189" s="71">
        <v>0</v>
      </c>
      <c r="R189" s="59" t="s">
        <v>409</v>
      </c>
      <c r="S189" s="71">
        <v>0</v>
      </c>
      <c r="T189" s="71">
        <v>0</v>
      </c>
      <c r="U189" s="71">
        <v>0</v>
      </c>
      <c r="V189" s="71">
        <v>0</v>
      </c>
      <c r="W189" s="71">
        <v>0</v>
      </c>
      <c r="X189" s="71">
        <v>0</v>
      </c>
      <c r="Y189" s="5">
        <f t="shared" si="3"/>
        <v>0</v>
      </c>
      <c r="Z189" s="5">
        <f t="shared" si="0"/>
        <v>0</v>
      </c>
      <c r="AA189" s="5">
        <f t="shared" si="1"/>
        <v>0</v>
      </c>
      <c r="AB189" s="5">
        <f t="shared" si="2"/>
        <v>0</v>
      </c>
      <c r="AC189" s="4"/>
      <c r="AD189" s="4"/>
    </row>
    <row r="190" spans="1:30" ht="15" hidden="1" customHeight="1" x14ac:dyDescent="0.2">
      <c r="A190" s="68" t="s">
        <v>175</v>
      </c>
      <c r="B190" s="68" t="s">
        <v>175</v>
      </c>
      <c r="C190" s="68" t="s">
        <v>30</v>
      </c>
      <c r="D190" s="68" t="s">
        <v>176</v>
      </c>
      <c r="E190" s="68" t="s">
        <v>32</v>
      </c>
      <c r="F190" s="68" t="s">
        <v>33</v>
      </c>
      <c r="G190" s="68" t="s">
        <v>44</v>
      </c>
      <c r="H190" s="69" t="s">
        <v>45</v>
      </c>
      <c r="I190" s="69" t="s">
        <v>45</v>
      </c>
      <c r="J190" s="70" t="s">
        <v>439</v>
      </c>
      <c r="K190" s="71">
        <v>0</v>
      </c>
      <c r="L190" s="58">
        <v>6065.34</v>
      </c>
      <c r="M190" s="71">
        <v>6065.34</v>
      </c>
      <c r="N190" s="72"/>
      <c r="O190" s="71">
        <v>6065.34</v>
      </c>
      <c r="P190" s="71">
        <v>6065.34</v>
      </c>
      <c r="Q190" s="71">
        <v>0</v>
      </c>
      <c r="R190" s="59" t="s">
        <v>409</v>
      </c>
      <c r="S190" s="71"/>
      <c r="T190" s="71">
        <v>0</v>
      </c>
      <c r="U190" s="71">
        <v>6065.34</v>
      </c>
      <c r="V190" s="71">
        <v>6065.34</v>
      </c>
      <c r="W190" s="71">
        <v>0</v>
      </c>
      <c r="X190" s="71">
        <v>6065.34</v>
      </c>
      <c r="Y190" s="5">
        <f t="shared" si="3"/>
        <v>6065.34</v>
      </c>
      <c r="Z190" s="5">
        <f t="shared" si="0"/>
        <v>0</v>
      </c>
      <c r="AA190" s="5">
        <f t="shared" si="1"/>
        <v>0</v>
      </c>
      <c r="AB190" s="5">
        <f t="shared" si="2"/>
        <v>0</v>
      </c>
      <c r="AC190" s="4"/>
      <c r="AD190" s="4"/>
    </row>
    <row r="191" spans="1:30" ht="15" hidden="1" customHeight="1" x14ac:dyDescent="0.2">
      <c r="A191" s="68" t="s">
        <v>175</v>
      </c>
      <c r="B191" s="68" t="s">
        <v>175</v>
      </c>
      <c r="C191" s="68" t="s">
        <v>30</v>
      </c>
      <c r="D191" s="68" t="s">
        <v>176</v>
      </c>
      <c r="E191" s="68" t="s">
        <v>32</v>
      </c>
      <c r="F191" s="68" t="s">
        <v>33</v>
      </c>
      <c r="G191" s="68" t="s">
        <v>44</v>
      </c>
      <c r="H191" s="69" t="s">
        <v>35</v>
      </c>
      <c r="I191" s="69" t="s">
        <v>45</v>
      </c>
      <c r="J191" s="70" t="s">
        <v>180</v>
      </c>
      <c r="K191" s="71">
        <v>209239</v>
      </c>
      <c r="L191" s="58">
        <v>25660.5</v>
      </c>
      <c r="M191" s="71">
        <v>234899.5</v>
      </c>
      <c r="N191" s="72"/>
      <c r="O191" s="71">
        <v>234899.49999999997</v>
      </c>
      <c r="P191" s="71">
        <v>234899.5</v>
      </c>
      <c r="Q191" s="71">
        <v>0</v>
      </c>
      <c r="R191" s="59" t="s">
        <v>409</v>
      </c>
      <c r="S191" s="71"/>
      <c r="T191" s="71">
        <v>0</v>
      </c>
      <c r="U191" s="71">
        <v>234899.49999999997</v>
      </c>
      <c r="V191" s="71">
        <v>234899.49999999997</v>
      </c>
      <c r="W191" s="71">
        <v>0</v>
      </c>
      <c r="X191" s="71">
        <v>161126.32000000004</v>
      </c>
      <c r="Y191" s="5">
        <f t="shared" si="3"/>
        <v>234899.49999999997</v>
      </c>
      <c r="Z191" s="5">
        <f t="shared" si="0"/>
        <v>0</v>
      </c>
      <c r="AA191" s="5">
        <f t="shared" si="1"/>
        <v>0</v>
      </c>
      <c r="AB191" s="5">
        <f t="shared" si="2"/>
        <v>0</v>
      </c>
      <c r="AC191" s="4"/>
      <c r="AD191" s="4"/>
    </row>
    <row r="192" spans="1:30" ht="15" hidden="1" customHeight="1" x14ac:dyDescent="0.2">
      <c r="A192" s="68" t="s">
        <v>175</v>
      </c>
      <c r="B192" s="68" t="s">
        <v>175</v>
      </c>
      <c r="C192" s="68" t="s">
        <v>30</v>
      </c>
      <c r="D192" s="68" t="s">
        <v>176</v>
      </c>
      <c r="E192" s="68" t="s">
        <v>32</v>
      </c>
      <c r="F192" s="68" t="s">
        <v>33</v>
      </c>
      <c r="G192" s="68" t="s">
        <v>44</v>
      </c>
      <c r="H192" s="69" t="s">
        <v>35</v>
      </c>
      <c r="I192" s="69" t="s">
        <v>45</v>
      </c>
      <c r="J192" s="70" t="s">
        <v>181</v>
      </c>
      <c r="K192" s="71">
        <v>197929</v>
      </c>
      <c r="L192" s="58">
        <v>-188849</v>
      </c>
      <c r="M192" s="71">
        <v>9080</v>
      </c>
      <c r="N192" s="72"/>
      <c r="O192" s="71">
        <v>9080</v>
      </c>
      <c r="P192" s="71">
        <v>9080</v>
      </c>
      <c r="Q192" s="71">
        <v>0</v>
      </c>
      <c r="R192" s="59" t="s">
        <v>409</v>
      </c>
      <c r="S192" s="71"/>
      <c r="T192" s="71">
        <v>0</v>
      </c>
      <c r="U192" s="71">
        <v>9080</v>
      </c>
      <c r="V192" s="71">
        <v>9080</v>
      </c>
      <c r="W192" s="71">
        <v>0</v>
      </c>
      <c r="X192" s="71">
        <v>9080</v>
      </c>
      <c r="Y192" s="5">
        <f t="shared" si="3"/>
        <v>9080</v>
      </c>
      <c r="Z192" s="5">
        <f t="shared" si="0"/>
        <v>0</v>
      </c>
      <c r="AA192" s="5">
        <f t="shared" si="1"/>
        <v>0</v>
      </c>
      <c r="AB192" s="5">
        <f t="shared" si="2"/>
        <v>0</v>
      </c>
      <c r="AC192" s="4"/>
      <c r="AD192" s="4"/>
    </row>
    <row r="193" spans="1:30" ht="15" hidden="1" customHeight="1" x14ac:dyDescent="0.2">
      <c r="A193" s="68" t="s">
        <v>175</v>
      </c>
      <c r="B193" s="68" t="s">
        <v>175</v>
      </c>
      <c r="C193" s="68" t="s">
        <v>30</v>
      </c>
      <c r="D193" s="68" t="s">
        <v>176</v>
      </c>
      <c r="E193" s="68" t="s">
        <v>182</v>
      </c>
      <c r="F193" s="68" t="s">
        <v>33</v>
      </c>
      <c r="G193" s="68" t="s">
        <v>44</v>
      </c>
      <c r="H193" s="69" t="s">
        <v>35</v>
      </c>
      <c r="I193" s="69" t="s">
        <v>45</v>
      </c>
      <c r="J193" s="70" t="s">
        <v>183</v>
      </c>
      <c r="K193" s="71">
        <v>175982</v>
      </c>
      <c r="L193" s="58">
        <v>-175982</v>
      </c>
      <c r="M193" s="71">
        <v>0</v>
      </c>
      <c r="N193" s="72"/>
      <c r="O193" s="71">
        <v>0</v>
      </c>
      <c r="P193" s="71">
        <v>0</v>
      </c>
      <c r="Q193" s="71">
        <v>0</v>
      </c>
      <c r="R193" s="59" t="s">
        <v>409</v>
      </c>
      <c r="S193" s="71"/>
      <c r="T193" s="71">
        <v>0</v>
      </c>
      <c r="U193" s="71">
        <v>0</v>
      </c>
      <c r="V193" s="71">
        <v>0</v>
      </c>
      <c r="W193" s="71">
        <v>0</v>
      </c>
      <c r="X193" s="71">
        <v>0</v>
      </c>
      <c r="Y193" s="5">
        <f t="shared" si="3"/>
        <v>0</v>
      </c>
      <c r="Z193" s="5">
        <f t="shared" si="0"/>
        <v>0</v>
      </c>
      <c r="AA193" s="5">
        <f t="shared" si="1"/>
        <v>0</v>
      </c>
      <c r="AB193" s="5">
        <f t="shared" si="2"/>
        <v>0</v>
      </c>
      <c r="AC193" s="4"/>
      <c r="AD193" s="4"/>
    </row>
    <row r="194" spans="1:30" ht="15" hidden="1" customHeight="1" x14ac:dyDescent="0.2">
      <c r="A194" s="68" t="s">
        <v>175</v>
      </c>
      <c r="B194" s="68" t="s">
        <v>175</v>
      </c>
      <c r="C194" s="68" t="s">
        <v>30</v>
      </c>
      <c r="D194" s="68" t="s">
        <v>176</v>
      </c>
      <c r="E194" s="68" t="s">
        <v>182</v>
      </c>
      <c r="F194" s="68" t="s">
        <v>33</v>
      </c>
      <c r="G194" s="68" t="s">
        <v>44</v>
      </c>
      <c r="H194" s="69" t="s">
        <v>45</v>
      </c>
      <c r="I194" s="69" t="s">
        <v>35</v>
      </c>
      <c r="J194" s="70" t="s">
        <v>440</v>
      </c>
      <c r="K194" s="71">
        <v>0</v>
      </c>
      <c r="L194" s="58">
        <v>128898</v>
      </c>
      <c r="M194" s="71">
        <v>128898</v>
      </c>
      <c r="N194" s="72"/>
      <c r="O194" s="71">
        <v>128898</v>
      </c>
      <c r="P194" s="71">
        <v>128898</v>
      </c>
      <c r="Q194" s="71">
        <v>0</v>
      </c>
      <c r="R194" s="59" t="s">
        <v>409</v>
      </c>
      <c r="S194" s="71">
        <v>128898</v>
      </c>
      <c r="T194" s="71">
        <v>0</v>
      </c>
      <c r="U194" s="71">
        <v>0</v>
      </c>
      <c r="V194" s="71">
        <v>128898</v>
      </c>
      <c r="W194" s="71">
        <v>0</v>
      </c>
      <c r="X194" s="71">
        <v>128898</v>
      </c>
      <c r="Y194" s="5">
        <f t="shared" si="3"/>
        <v>128898</v>
      </c>
      <c r="Z194" s="5">
        <f t="shared" si="0"/>
        <v>0</v>
      </c>
      <c r="AA194" s="5">
        <f t="shared" si="1"/>
        <v>0</v>
      </c>
      <c r="AB194" s="5">
        <f t="shared" si="2"/>
        <v>0</v>
      </c>
      <c r="AC194" s="4"/>
      <c r="AD194" s="4"/>
    </row>
    <row r="195" spans="1:30" ht="15" hidden="1" customHeight="1" x14ac:dyDescent="0.2">
      <c r="A195" s="68" t="s">
        <v>175</v>
      </c>
      <c r="B195" s="68" t="s">
        <v>175</v>
      </c>
      <c r="C195" s="68" t="s">
        <v>30</v>
      </c>
      <c r="D195" s="68" t="s">
        <v>176</v>
      </c>
      <c r="E195" s="68" t="s">
        <v>182</v>
      </c>
      <c r="F195" s="68" t="s">
        <v>33</v>
      </c>
      <c r="G195" s="68" t="s">
        <v>44</v>
      </c>
      <c r="H195" s="69" t="s">
        <v>45</v>
      </c>
      <c r="I195" s="69" t="s">
        <v>35</v>
      </c>
      <c r="J195" s="70" t="s">
        <v>441</v>
      </c>
      <c r="K195" s="71">
        <v>0</v>
      </c>
      <c r="L195" s="58">
        <v>74921</v>
      </c>
      <c r="M195" s="71">
        <v>74921</v>
      </c>
      <c r="N195" s="72"/>
      <c r="O195" s="71">
        <v>74921</v>
      </c>
      <c r="P195" s="71">
        <v>74921</v>
      </c>
      <c r="Q195" s="71">
        <v>0</v>
      </c>
      <c r="R195" s="59" t="s">
        <v>409</v>
      </c>
      <c r="S195" s="71">
        <v>74921</v>
      </c>
      <c r="T195" s="71">
        <v>0</v>
      </c>
      <c r="U195" s="71">
        <v>0</v>
      </c>
      <c r="V195" s="71">
        <v>74921</v>
      </c>
      <c r="W195" s="71">
        <v>0</v>
      </c>
      <c r="X195" s="71">
        <v>74921</v>
      </c>
      <c r="Y195" s="5">
        <f t="shared" si="3"/>
        <v>74921</v>
      </c>
      <c r="Z195" s="5">
        <f t="shared" si="0"/>
        <v>0</v>
      </c>
      <c r="AA195" s="5">
        <f t="shared" si="1"/>
        <v>0</v>
      </c>
      <c r="AB195" s="5">
        <f t="shared" si="2"/>
        <v>0</v>
      </c>
      <c r="AC195" s="4"/>
      <c r="AD195" s="4"/>
    </row>
    <row r="196" spans="1:30" ht="15" hidden="1" customHeight="1" x14ac:dyDescent="0.2">
      <c r="A196" s="68" t="s">
        <v>175</v>
      </c>
      <c r="B196" s="68" t="s">
        <v>175</v>
      </c>
      <c r="C196" s="68" t="s">
        <v>30</v>
      </c>
      <c r="D196" s="68" t="s">
        <v>176</v>
      </c>
      <c r="E196" s="68" t="s">
        <v>32</v>
      </c>
      <c r="F196" s="68" t="s">
        <v>33</v>
      </c>
      <c r="G196" s="68" t="s">
        <v>44</v>
      </c>
      <c r="H196" s="69" t="s">
        <v>35</v>
      </c>
      <c r="I196" s="69" t="s">
        <v>45</v>
      </c>
      <c r="J196" s="70" t="s">
        <v>184</v>
      </c>
      <c r="K196" s="71">
        <v>45241</v>
      </c>
      <c r="L196" s="58">
        <v>-5821</v>
      </c>
      <c r="M196" s="71">
        <v>39420</v>
      </c>
      <c r="N196" s="72"/>
      <c r="O196" s="71">
        <v>39420</v>
      </c>
      <c r="P196" s="71">
        <v>39420</v>
      </c>
      <c r="Q196" s="71">
        <v>0</v>
      </c>
      <c r="R196" s="59" t="s">
        <v>409</v>
      </c>
      <c r="S196" s="71"/>
      <c r="T196" s="71">
        <v>0</v>
      </c>
      <c r="U196" s="71">
        <v>39420</v>
      </c>
      <c r="V196" s="71">
        <v>39420</v>
      </c>
      <c r="W196" s="71">
        <v>0</v>
      </c>
      <c r="X196" s="71">
        <v>19710</v>
      </c>
      <c r="Y196" s="5">
        <f t="shared" si="3"/>
        <v>39420</v>
      </c>
      <c r="Z196" s="5">
        <f t="shared" si="0"/>
        <v>0</v>
      </c>
      <c r="AA196" s="5">
        <f t="shared" si="1"/>
        <v>0</v>
      </c>
      <c r="AB196" s="5">
        <f t="shared" si="2"/>
        <v>0</v>
      </c>
      <c r="AC196" s="4"/>
      <c r="AD196" s="4"/>
    </row>
    <row r="197" spans="1:30" ht="15" hidden="1" customHeight="1" x14ac:dyDescent="0.2">
      <c r="A197" s="68" t="s">
        <v>175</v>
      </c>
      <c r="B197" s="68" t="s">
        <v>175</v>
      </c>
      <c r="C197" s="68" t="s">
        <v>30</v>
      </c>
      <c r="D197" s="68" t="s">
        <v>176</v>
      </c>
      <c r="E197" s="68" t="s">
        <v>185</v>
      </c>
      <c r="F197" s="68" t="s">
        <v>33</v>
      </c>
      <c r="G197" s="68" t="s">
        <v>44</v>
      </c>
      <c r="H197" s="69" t="s">
        <v>35</v>
      </c>
      <c r="I197" s="69" t="s">
        <v>45</v>
      </c>
      <c r="J197" s="70" t="s">
        <v>186</v>
      </c>
      <c r="K197" s="71">
        <v>676552</v>
      </c>
      <c r="L197" s="58">
        <v>-455895.63</v>
      </c>
      <c r="M197" s="71">
        <v>220656.37</v>
      </c>
      <c r="N197" s="72"/>
      <c r="O197" s="71">
        <v>220656.37000000002</v>
      </c>
      <c r="P197" s="71">
        <v>220656.37</v>
      </c>
      <c r="Q197" s="71">
        <v>0</v>
      </c>
      <c r="R197" s="59" t="s">
        <v>409</v>
      </c>
      <c r="S197" s="71"/>
      <c r="T197" s="71">
        <v>0</v>
      </c>
      <c r="U197" s="71">
        <v>220656.37000000002</v>
      </c>
      <c r="V197" s="71">
        <v>220656.37000000002</v>
      </c>
      <c r="W197" s="71">
        <v>0</v>
      </c>
      <c r="X197" s="71">
        <v>220656.36999999997</v>
      </c>
      <c r="Y197" s="5">
        <f t="shared" si="3"/>
        <v>220656.37000000002</v>
      </c>
      <c r="Z197" s="5">
        <f t="shared" si="0"/>
        <v>0</v>
      </c>
      <c r="AA197" s="5">
        <f t="shared" si="1"/>
        <v>0</v>
      </c>
      <c r="AB197" s="5">
        <f t="shared" si="2"/>
        <v>0</v>
      </c>
      <c r="AC197" s="4"/>
      <c r="AD197" s="4"/>
    </row>
    <row r="198" spans="1:30" ht="15" hidden="1" customHeight="1" x14ac:dyDescent="0.2">
      <c r="A198" s="68" t="s">
        <v>175</v>
      </c>
      <c r="B198" s="68" t="s">
        <v>175</v>
      </c>
      <c r="C198" s="68" t="s">
        <v>30</v>
      </c>
      <c r="D198" s="68" t="s">
        <v>176</v>
      </c>
      <c r="E198" s="68" t="s">
        <v>187</v>
      </c>
      <c r="F198" s="68" t="s">
        <v>33</v>
      </c>
      <c r="G198" s="68" t="s">
        <v>44</v>
      </c>
      <c r="H198" s="69" t="s">
        <v>35</v>
      </c>
      <c r="I198" s="69" t="s">
        <v>45</v>
      </c>
      <c r="J198" s="70" t="s">
        <v>188</v>
      </c>
      <c r="K198" s="71">
        <v>790156</v>
      </c>
      <c r="L198" s="58">
        <v>123736.92</v>
      </c>
      <c r="M198" s="71">
        <v>913892.92</v>
      </c>
      <c r="N198" s="72"/>
      <c r="O198" s="71">
        <v>913892.92000000016</v>
      </c>
      <c r="P198" s="71">
        <v>913892.92</v>
      </c>
      <c r="Q198" s="71">
        <v>0</v>
      </c>
      <c r="R198" s="59" t="s">
        <v>409</v>
      </c>
      <c r="S198" s="71"/>
      <c r="T198" s="71">
        <v>0</v>
      </c>
      <c r="U198" s="71">
        <v>913892.92000000016</v>
      </c>
      <c r="V198" s="71">
        <v>913892.92000000016</v>
      </c>
      <c r="W198" s="71">
        <v>0</v>
      </c>
      <c r="X198" s="71">
        <v>907666.06000000017</v>
      </c>
      <c r="Y198" s="5">
        <f t="shared" si="3"/>
        <v>913892.92000000016</v>
      </c>
      <c r="Z198" s="5">
        <f t="shared" si="0"/>
        <v>0</v>
      </c>
      <c r="AA198" s="5">
        <f t="shared" si="1"/>
        <v>0</v>
      </c>
      <c r="AB198" s="5">
        <f t="shared" si="2"/>
        <v>0</v>
      </c>
      <c r="AC198" s="4"/>
      <c r="AD198" s="4"/>
    </row>
    <row r="199" spans="1:30" ht="15" hidden="1" customHeight="1" x14ac:dyDescent="0.2">
      <c r="A199" s="68" t="s">
        <v>175</v>
      </c>
      <c r="B199" s="68" t="s">
        <v>175</v>
      </c>
      <c r="C199" s="68" t="s">
        <v>30</v>
      </c>
      <c r="D199" s="68" t="s">
        <v>64</v>
      </c>
      <c r="E199" s="68" t="s">
        <v>32</v>
      </c>
      <c r="F199" s="68" t="s">
        <v>33</v>
      </c>
      <c r="G199" s="68" t="s">
        <v>34</v>
      </c>
      <c r="H199" s="69" t="s">
        <v>45</v>
      </c>
      <c r="I199" s="69" t="s">
        <v>35</v>
      </c>
      <c r="J199" s="68" t="s">
        <v>401</v>
      </c>
      <c r="K199" s="71">
        <v>0</v>
      </c>
      <c r="L199" s="58">
        <v>68535.320000000007</v>
      </c>
      <c r="M199" s="71">
        <v>68535.320000000007</v>
      </c>
      <c r="N199" s="72"/>
      <c r="O199" s="71">
        <v>68535.320000000007</v>
      </c>
      <c r="P199" s="71">
        <v>68535.320000000007</v>
      </c>
      <c r="Q199" s="71">
        <v>0</v>
      </c>
      <c r="R199" s="59" t="s">
        <v>409</v>
      </c>
      <c r="S199" s="71">
        <v>68535.320000000007</v>
      </c>
      <c r="T199" s="71">
        <v>0</v>
      </c>
      <c r="U199" s="71">
        <v>0</v>
      </c>
      <c r="V199" s="71">
        <v>68535.320000000007</v>
      </c>
      <c r="W199" s="71">
        <v>0</v>
      </c>
      <c r="X199" s="71">
        <v>68535.320000000007</v>
      </c>
      <c r="Y199" s="5">
        <f t="shared" si="3"/>
        <v>68535.320000000007</v>
      </c>
      <c r="Z199" s="5">
        <f t="shared" si="0"/>
        <v>0</v>
      </c>
      <c r="AA199" s="5">
        <f t="shared" si="1"/>
        <v>0</v>
      </c>
      <c r="AB199" s="5">
        <f t="shared" si="2"/>
        <v>0</v>
      </c>
      <c r="AC199" s="4"/>
      <c r="AD199" s="4"/>
    </row>
    <row r="200" spans="1:30" ht="15" hidden="1" customHeight="1" x14ac:dyDescent="0.2">
      <c r="A200" s="68" t="s">
        <v>89</v>
      </c>
      <c r="B200" s="68" t="s">
        <v>189</v>
      </c>
      <c r="C200" s="68" t="s">
        <v>30</v>
      </c>
      <c r="D200" s="68" t="s">
        <v>190</v>
      </c>
      <c r="E200" s="68" t="s">
        <v>32</v>
      </c>
      <c r="F200" s="68" t="s">
        <v>33</v>
      </c>
      <c r="G200" s="68" t="s">
        <v>44</v>
      </c>
      <c r="H200" s="69" t="s">
        <v>35</v>
      </c>
      <c r="I200" s="69" t="s">
        <v>45</v>
      </c>
      <c r="J200" s="70" t="s">
        <v>191</v>
      </c>
      <c r="K200" s="71">
        <v>2750000</v>
      </c>
      <c r="L200" s="58">
        <v>-803477.99999999988</v>
      </c>
      <c r="M200" s="71">
        <v>1946522</v>
      </c>
      <c r="N200" s="72"/>
      <c r="O200" s="71">
        <v>1946521.9999999995</v>
      </c>
      <c r="P200" s="71">
        <v>1946522</v>
      </c>
      <c r="Q200" s="71">
        <v>0</v>
      </c>
      <c r="R200" s="59" t="s">
        <v>409</v>
      </c>
      <c r="S200" s="71"/>
      <c r="T200" s="71">
        <v>0</v>
      </c>
      <c r="U200" s="71">
        <v>1946521.9999999995</v>
      </c>
      <c r="V200" s="71">
        <v>1946521.9999999995</v>
      </c>
      <c r="W200" s="71">
        <v>0</v>
      </c>
      <c r="X200" s="71">
        <v>1340053.8799999999</v>
      </c>
      <c r="Y200" s="5">
        <f t="shared" si="3"/>
        <v>1946521.9999999995</v>
      </c>
      <c r="Z200" s="5">
        <f t="shared" si="0"/>
        <v>0</v>
      </c>
      <c r="AA200" s="5">
        <f t="shared" si="1"/>
        <v>0</v>
      </c>
      <c r="AB200" s="5">
        <f t="shared" si="2"/>
        <v>0</v>
      </c>
      <c r="AC200" s="4"/>
      <c r="AD200" s="4"/>
    </row>
    <row r="201" spans="1:30" ht="15" hidden="1" customHeight="1" x14ac:dyDescent="0.2">
      <c r="A201" s="68" t="s">
        <v>89</v>
      </c>
      <c r="B201" s="68" t="s">
        <v>189</v>
      </c>
      <c r="C201" s="68" t="s">
        <v>30</v>
      </c>
      <c r="D201" s="68" t="s">
        <v>190</v>
      </c>
      <c r="E201" s="68" t="s">
        <v>32</v>
      </c>
      <c r="F201" s="68" t="s">
        <v>33</v>
      </c>
      <c r="G201" s="68" t="s">
        <v>34</v>
      </c>
      <c r="H201" s="69" t="s">
        <v>45</v>
      </c>
      <c r="I201" s="69" t="s">
        <v>45</v>
      </c>
      <c r="J201" s="70" t="s">
        <v>504</v>
      </c>
      <c r="K201" s="71">
        <v>0</v>
      </c>
      <c r="L201" s="58">
        <v>178786</v>
      </c>
      <c r="M201" s="71">
        <v>178786</v>
      </c>
      <c r="N201" s="72"/>
      <c r="O201" s="71">
        <v>178786</v>
      </c>
      <c r="P201" s="71">
        <v>178786</v>
      </c>
      <c r="Q201" s="71">
        <v>0</v>
      </c>
      <c r="R201" s="59" t="s">
        <v>409</v>
      </c>
      <c r="S201" s="71"/>
      <c r="T201" s="71">
        <v>0</v>
      </c>
      <c r="U201" s="71">
        <v>178786</v>
      </c>
      <c r="V201" s="71">
        <v>178786</v>
      </c>
      <c r="W201" s="71">
        <v>0</v>
      </c>
      <c r="X201" s="71">
        <v>2786</v>
      </c>
      <c r="Y201" s="5">
        <f t="shared" si="3"/>
        <v>178786</v>
      </c>
      <c r="Z201" s="5">
        <f t="shared" si="0"/>
        <v>0</v>
      </c>
      <c r="AA201" s="5">
        <f t="shared" si="1"/>
        <v>0</v>
      </c>
      <c r="AB201" s="5">
        <f t="shared" si="2"/>
        <v>0</v>
      </c>
      <c r="AC201" s="4"/>
      <c r="AD201" s="4"/>
    </row>
    <row r="202" spans="1:30" ht="15" hidden="1" customHeight="1" x14ac:dyDescent="0.2">
      <c r="A202" s="68" t="s">
        <v>89</v>
      </c>
      <c r="B202" s="68" t="s">
        <v>189</v>
      </c>
      <c r="C202" s="68" t="s">
        <v>30</v>
      </c>
      <c r="D202" s="68" t="s">
        <v>190</v>
      </c>
      <c r="E202" s="68" t="s">
        <v>32</v>
      </c>
      <c r="F202" s="68" t="s">
        <v>33</v>
      </c>
      <c r="G202" s="68" t="s">
        <v>44</v>
      </c>
      <c r="H202" s="69" t="s">
        <v>45</v>
      </c>
      <c r="I202" s="69" t="s">
        <v>45</v>
      </c>
      <c r="J202" s="70" t="s">
        <v>505</v>
      </c>
      <c r="K202" s="71">
        <v>0</v>
      </c>
      <c r="L202" s="58">
        <v>489999.99999999994</v>
      </c>
      <c r="M202" s="71">
        <v>489999.99999999994</v>
      </c>
      <c r="N202" s="72"/>
      <c r="O202" s="71">
        <v>490000</v>
      </c>
      <c r="P202" s="71">
        <v>489999.99999999994</v>
      </c>
      <c r="Q202" s="71">
        <v>0</v>
      </c>
      <c r="R202" s="59" t="s">
        <v>409</v>
      </c>
      <c r="S202" s="71"/>
      <c r="T202" s="71">
        <v>0</v>
      </c>
      <c r="U202" s="71">
        <v>490000</v>
      </c>
      <c r="V202" s="71">
        <v>490000</v>
      </c>
      <c r="W202" s="71">
        <v>0</v>
      </c>
      <c r="X202" s="71">
        <v>358516.88</v>
      </c>
      <c r="Y202" s="5">
        <f t="shared" si="3"/>
        <v>490000</v>
      </c>
      <c r="Z202" s="5">
        <f t="shared" si="0"/>
        <v>0</v>
      </c>
      <c r="AA202" s="5">
        <f t="shared" si="1"/>
        <v>0</v>
      </c>
      <c r="AB202" s="5">
        <f t="shared" si="2"/>
        <v>0</v>
      </c>
      <c r="AC202" s="4"/>
      <c r="AD202" s="4"/>
    </row>
    <row r="203" spans="1:30" ht="15" hidden="1" customHeight="1" x14ac:dyDescent="0.2">
      <c r="A203" s="68" t="s">
        <v>89</v>
      </c>
      <c r="B203" s="68" t="s">
        <v>189</v>
      </c>
      <c r="C203" s="68" t="s">
        <v>30</v>
      </c>
      <c r="D203" s="68" t="s">
        <v>190</v>
      </c>
      <c r="E203" s="68" t="s">
        <v>32</v>
      </c>
      <c r="F203" s="68" t="s">
        <v>33</v>
      </c>
      <c r="G203" s="68" t="s">
        <v>44</v>
      </c>
      <c r="H203" s="69" t="s">
        <v>45</v>
      </c>
      <c r="I203" s="69" t="s">
        <v>45</v>
      </c>
      <c r="J203" s="70" t="s">
        <v>506</v>
      </c>
      <c r="K203" s="71">
        <v>0</v>
      </c>
      <c r="L203" s="58">
        <v>0</v>
      </c>
      <c r="M203" s="71">
        <v>0</v>
      </c>
      <c r="N203" s="72"/>
      <c r="O203" s="71">
        <v>0</v>
      </c>
      <c r="P203" s="71">
        <v>0</v>
      </c>
      <c r="Q203" s="71">
        <v>0</v>
      </c>
      <c r="R203" s="59" t="s">
        <v>409</v>
      </c>
      <c r="S203" s="71"/>
      <c r="T203" s="71">
        <v>0</v>
      </c>
      <c r="U203" s="71">
        <v>0</v>
      </c>
      <c r="V203" s="71">
        <v>0</v>
      </c>
      <c r="W203" s="71">
        <v>0</v>
      </c>
      <c r="X203" s="71">
        <v>0</v>
      </c>
      <c r="Y203" s="5">
        <f t="shared" si="3"/>
        <v>0</v>
      </c>
      <c r="Z203" s="5">
        <f t="shared" si="0"/>
        <v>0</v>
      </c>
      <c r="AA203" s="5">
        <f t="shared" si="1"/>
        <v>0</v>
      </c>
      <c r="AB203" s="5">
        <f t="shared" si="2"/>
        <v>0</v>
      </c>
      <c r="AC203" s="4"/>
      <c r="AD203" s="4"/>
    </row>
    <row r="204" spans="1:30" ht="15" hidden="1" customHeight="1" x14ac:dyDescent="0.2">
      <c r="A204" s="68" t="s">
        <v>89</v>
      </c>
      <c r="B204" s="68" t="s">
        <v>189</v>
      </c>
      <c r="C204" s="68" t="s">
        <v>30</v>
      </c>
      <c r="D204" s="68" t="s">
        <v>190</v>
      </c>
      <c r="E204" s="68" t="s">
        <v>32</v>
      </c>
      <c r="F204" s="68" t="s">
        <v>33</v>
      </c>
      <c r="G204" s="68" t="s">
        <v>44</v>
      </c>
      <c r="H204" s="69" t="s">
        <v>45</v>
      </c>
      <c r="I204" s="69" t="s">
        <v>45</v>
      </c>
      <c r="J204" s="70" t="s">
        <v>507</v>
      </c>
      <c r="K204" s="71">
        <v>0</v>
      </c>
      <c r="L204" s="58">
        <v>10032.35</v>
      </c>
      <c r="M204" s="71">
        <v>10032.35</v>
      </c>
      <c r="N204" s="72"/>
      <c r="O204" s="71">
        <v>10032.35</v>
      </c>
      <c r="P204" s="71">
        <v>10032.35</v>
      </c>
      <c r="Q204" s="71">
        <v>0</v>
      </c>
      <c r="R204" s="59" t="s">
        <v>409</v>
      </c>
      <c r="S204" s="71"/>
      <c r="T204" s="71">
        <v>0</v>
      </c>
      <c r="U204" s="71">
        <v>10032.35</v>
      </c>
      <c r="V204" s="71">
        <v>10032.35</v>
      </c>
      <c r="W204" s="71">
        <v>0</v>
      </c>
      <c r="X204" s="71">
        <v>8545.15</v>
      </c>
      <c r="Y204" s="5">
        <f t="shared" si="3"/>
        <v>10032.35</v>
      </c>
      <c r="Z204" s="5">
        <f t="shared" si="0"/>
        <v>0</v>
      </c>
      <c r="AA204" s="5">
        <f t="shared" si="1"/>
        <v>0</v>
      </c>
      <c r="AB204" s="5">
        <f t="shared" si="2"/>
        <v>0</v>
      </c>
      <c r="AC204" s="4"/>
      <c r="AD204" s="4"/>
    </row>
    <row r="205" spans="1:30" ht="15" hidden="1" customHeight="1" x14ac:dyDescent="0.2">
      <c r="A205" s="68" t="s">
        <v>89</v>
      </c>
      <c r="B205" s="68" t="s">
        <v>189</v>
      </c>
      <c r="C205" s="68" t="s">
        <v>30</v>
      </c>
      <c r="D205" s="68" t="s">
        <v>190</v>
      </c>
      <c r="E205" s="68" t="s">
        <v>32</v>
      </c>
      <c r="F205" s="68" t="s">
        <v>33</v>
      </c>
      <c r="G205" s="68" t="s">
        <v>44</v>
      </c>
      <c r="H205" s="69" t="s">
        <v>45</v>
      </c>
      <c r="I205" s="69" t="s">
        <v>45</v>
      </c>
      <c r="J205" s="70" t="s">
        <v>508</v>
      </c>
      <c r="K205" s="71">
        <v>0</v>
      </c>
      <c r="L205" s="58">
        <v>16946.75</v>
      </c>
      <c r="M205" s="71">
        <v>16946.75</v>
      </c>
      <c r="N205" s="72"/>
      <c r="O205" s="71">
        <v>16946.75</v>
      </c>
      <c r="P205" s="71">
        <v>16946.75</v>
      </c>
      <c r="Q205" s="71">
        <v>0</v>
      </c>
      <c r="R205" s="59" t="s">
        <v>409</v>
      </c>
      <c r="S205" s="71"/>
      <c r="T205" s="71">
        <v>0</v>
      </c>
      <c r="U205" s="71">
        <v>16946.75</v>
      </c>
      <c r="V205" s="71">
        <v>16946.75</v>
      </c>
      <c r="W205" s="71">
        <v>0</v>
      </c>
      <c r="X205" s="71">
        <v>16946.75</v>
      </c>
      <c r="Y205" s="5">
        <f t="shared" si="3"/>
        <v>16946.75</v>
      </c>
      <c r="Z205" s="5">
        <f t="shared" si="0"/>
        <v>0</v>
      </c>
      <c r="AA205" s="5">
        <f t="shared" si="1"/>
        <v>0</v>
      </c>
      <c r="AB205" s="5">
        <f t="shared" si="2"/>
        <v>0</v>
      </c>
      <c r="AC205" s="4"/>
      <c r="AD205" s="4"/>
    </row>
    <row r="206" spans="1:30" ht="15" hidden="1" customHeight="1" x14ac:dyDescent="0.2">
      <c r="A206" s="68" t="s">
        <v>89</v>
      </c>
      <c r="B206" s="68" t="s">
        <v>189</v>
      </c>
      <c r="C206" s="68" t="s">
        <v>30</v>
      </c>
      <c r="D206" s="68" t="s">
        <v>190</v>
      </c>
      <c r="E206" s="68" t="s">
        <v>32</v>
      </c>
      <c r="F206" s="68" t="s">
        <v>33</v>
      </c>
      <c r="G206" s="68" t="s">
        <v>44</v>
      </c>
      <c r="H206" s="69" t="s">
        <v>45</v>
      </c>
      <c r="I206" s="69" t="s">
        <v>45</v>
      </c>
      <c r="J206" s="83" t="s">
        <v>581</v>
      </c>
      <c r="K206" s="71">
        <v>0</v>
      </c>
      <c r="L206" s="58">
        <v>425137.69</v>
      </c>
      <c r="M206" s="71">
        <v>425137.69</v>
      </c>
      <c r="N206" s="72"/>
      <c r="O206" s="71">
        <v>425137.69</v>
      </c>
      <c r="P206" s="71">
        <v>425137.69</v>
      </c>
      <c r="Q206" s="71">
        <v>0</v>
      </c>
      <c r="R206" s="59" t="s">
        <v>409</v>
      </c>
      <c r="S206" s="71"/>
      <c r="T206" s="71">
        <v>0</v>
      </c>
      <c r="U206" s="71">
        <v>425137.69</v>
      </c>
      <c r="V206" s="71">
        <v>425137.69</v>
      </c>
      <c r="W206" s="71">
        <v>0</v>
      </c>
      <c r="X206" s="71">
        <v>0</v>
      </c>
      <c r="Y206" s="5">
        <f t="shared" si="3"/>
        <v>425137.69</v>
      </c>
      <c r="Z206" s="5">
        <f t="shared" si="0"/>
        <v>0</v>
      </c>
      <c r="AA206" s="5">
        <f t="shared" si="1"/>
        <v>0</v>
      </c>
      <c r="AB206" s="5">
        <f t="shared" si="2"/>
        <v>0</v>
      </c>
      <c r="AC206" s="4"/>
      <c r="AD206" s="4"/>
    </row>
    <row r="207" spans="1:30" ht="15" hidden="1" customHeight="1" x14ac:dyDescent="0.2">
      <c r="A207" s="68" t="s">
        <v>89</v>
      </c>
      <c r="B207" s="68" t="s">
        <v>189</v>
      </c>
      <c r="C207" s="68" t="s">
        <v>30</v>
      </c>
      <c r="D207" s="68" t="s">
        <v>190</v>
      </c>
      <c r="E207" s="68" t="s">
        <v>32</v>
      </c>
      <c r="F207" s="68" t="s">
        <v>55</v>
      </c>
      <c r="G207" s="68" t="s">
        <v>44</v>
      </c>
      <c r="H207" s="69" t="s">
        <v>45</v>
      </c>
      <c r="I207" s="69" t="s">
        <v>45</v>
      </c>
      <c r="J207" s="70" t="s">
        <v>509</v>
      </c>
      <c r="K207" s="71">
        <v>0</v>
      </c>
      <c r="L207" s="58">
        <v>57515</v>
      </c>
      <c r="M207" s="71">
        <v>57515</v>
      </c>
      <c r="N207" s="72"/>
      <c r="O207" s="71">
        <v>57515</v>
      </c>
      <c r="P207" s="71">
        <v>57515</v>
      </c>
      <c r="Q207" s="71">
        <v>0</v>
      </c>
      <c r="R207" s="59" t="s">
        <v>409</v>
      </c>
      <c r="S207" s="71"/>
      <c r="T207" s="71">
        <v>0</v>
      </c>
      <c r="U207" s="71">
        <v>57515</v>
      </c>
      <c r="V207" s="71">
        <v>57515</v>
      </c>
      <c r="W207" s="71">
        <v>0</v>
      </c>
      <c r="X207" s="71">
        <v>57515</v>
      </c>
      <c r="Y207" s="5">
        <f t="shared" si="3"/>
        <v>57515</v>
      </c>
      <c r="Z207" s="5">
        <f t="shared" si="0"/>
        <v>0</v>
      </c>
      <c r="AA207" s="5">
        <f t="shared" si="1"/>
        <v>0</v>
      </c>
      <c r="AB207" s="5">
        <f t="shared" si="2"/>
        <v>0</v>
      </c>
      <c r="AC207" s="4"/>
      <c r="AD207" s="4"/>
    </row>
    <row r="208" spans="1:30" ht="15" hidden="1" customHeight="1" x14ac:dyDescent="0.2">
      <c r="A208" s="68" t="s">
        <v>89</v>
      </c>
      <c r="B208" s="68" t="s">
        <v>189</v>
      </c>
      <c r="C208" s="68" t="s">
        <v>30</v>
      </c>
      <c r="D208" s="68" t="s">
        <v>190</v>
      </c>
      <c r="E208" s="68" t="s">
        <v>32</v>
      </c>
      <c r="F208" s="68" t="s">
        <v>55</v>
      </c>
      <c r="G208" s="68" t="s">
        <v>44</v>
      </c>
      <c r="H208" s="69" t="s">
        <v>45</v>
      </c>
      <c r="I208" s="69" t="s">
        <v>45</v>
      </c>
      <c r="J208" s="80" t="s">
        <v>403</v>
      </c>
      <c r="K208" s="71">
        <v>0</v>
      </c>
      <c r="L208" s="58">
        <v>9800</v>
      </c>
      <c r="M208" s="71">
        <v>9800</v>
      </c>
      <c r="N208" s="72"/>
      <c r="O208" s="71">
        <v>9800</v>
      </c>
      <c r="P208" s="71">
        <v>9800</v>
      </c>
      <c r="Q208" s="71">
        <v>0</v>
      </c>
      <c r="R208" s="59" t="s">
        <v>409</v>
      </c>
      <c r="S208" s="71"/>
      <c r="T208" s="71">
        <v>0</v>
      </c>
      <c r="U208" s="71">
        <v>9800</v>
      </c>
      <c r="V208" s="71">
        <v>9800</v>
      </c>
      <c r="W208" s="71">
        <v>0</v>
      </c>
      <c r="X208" s="71">
        <v>0</v>
      </c>
      <c r="Y208" s="5">
        <f t="shared" si="3"/>
        <v>9800</v>
      </c>
      <c r="Z208" s="5">
        <f t="shared" si="0"/>
        <v>0</v>
      </c>
      <c r="AA208" s="5">
        <f t="shared" si="1"/>
        <v>0</v>
      </c>
      <c r="AB208" s="5">
        <f t="shared" si="2"/>
        <v>0</v>
      </c>
      <c r="AC208" s="4"/>
      <c r="AD208" s="4"/>
    </row>
    <row r="209" spans="1:30" ht="15" hidden="1" customHeight="1" x14ac:dyDescent="0.2">
      <c r="A209" s="68" t="s">
        <v>89</v>
      </c>
      <c r="B209" s="68" t="s">
        <v>189</v>
      </c>
      <c r="C209" s="68" t="s">
        <v>30</v>
      </c>
      <c r="D209" s="68" t="s">
        <v>37</v>
      </c>
      <c r="E209" s="68" t="s">
        <v>32</v>
      </c>
      <c r="F209" s="68" t="s">
        <v>55</v>
      </c>
      <c r="G209" s="68" t="s">
        <v>44</v>
      </c>
      <c r="H209" s="69" t="s">
        <v>45</v>
      </c>
      <c r="I209" s="69" t="s">
        <v>45</v>
      </c>
      <c r="J209" s="70" t="s">
        <v>194</v>
      </c>
      <c r="K209" s="71">
        <v>0</v>
      </c>
      <c r="L209" s="58">
        <v>3973.08</v>
      </c>
      <c r="M209" s="71">
        <v>3973.08</v>
      </c>
      <c r="N209" s="72"/>
      <c r="O209" s="71">
        <v>3973.08</v>
      </c>
      <c r="P209" s="71">
        <v>3973.08</v>
      </c>
      <c r="Q209" s="71">
        <v>0</v>
      </c>
      <c r="R209" s="59" t="s">
        <v>409</v>
      </c>
      <c r="S209" s="71"/>
      <c r="T209" s="71">
        <v>0</v>
      </c>
      <c r="U209" s="71">
        <v>3973.08</v>
      </c>
      <c r="V209" s="71">
        <v>3973.08</v>
      </c>
      <c r="W209" s="71">
        <v>0</v>
      </c>
      <c r="X209" s="71">
        <v>3973.08</v>
      </c>
      <c r="Y209" s="5">
        <f t="shared" si="3"/>
        <v>3973.08</v>
      </c>
      <c r="Z209" s="5">
        <f t="shared" si="0"/>
        <v>0</v>
      </c>
      <c r="AA209" s="5">
        <f t="shared" si="1"/>
        <v>0</v>
      </c>
      <c r="AB209" s="5">
        <f t="shared" si="2"/>
        <v>0</v>
      </c>
      <c r="AC209" s="4"/>
      <c r="AD209" s="4"/>
    </row>
    <row r="210" spans="1:30" ht="15" hidden="1" customHeight="1" x14ac:dyDescent="0.2">
      <c r="A210" s="68" t="s">
        <v>89</v>
      </c>
      <c r="B210" s="68" t="s">
        <v>189</v>
      </c>
      <c r="C210" s="68" t="s">
        <v>30</v>
      </c>
      <c r="D210" s="68" t="s">
        <v>37</v>
      </c>
      <c r="E210" s="68" t="s">
        <v>32</v>
      </c>
      <c r="F210" s="68" t="s">
        <v>55</v>
      </c>
      <c r="G210" s="68" t="s">
        <v>44</v>
      </c>
      <c r="H210" s="69" t="s">
        <v>45</v>
      </c>
      <c r="I210" s="69" t="s">
        <v>45</v>
      </c>
      <c r="J210" s="70" t="s">
        <v>582</v>
      </c>
      <c r="K210" s="71"/>
      <c r="L210" s="58">
        <v>0</v>
      </c>
      <c r="M210" s="71">
        <v>0</v>
      </c>
      <c r="N210" s="72"/>
      <c r="O210" s="71">
        <v>0</v>
      </c>
      <c r="P210" s="71">
        <v>0</v>
      </c>
      <c r="Q210" s="71">
        <v>0</v>
      </c>
      <c r="R210" s="59" t="s">
        <v>409</v>
      </c>
      <c r="S210" s="71"/>
      <c r="T210" s="71">
        <v>0</v>
      </c>
      <c r="U210" s="71">
        <v>0</v>
      </c>
      <c r="V210" s="71">
        <v>0</v>
      </c>
      <c r="W210" s="71">
        <v>0</v>
      </c>
      <c r="X210" s="71">
        <v>0</v>
      </c>
      <c r="Y210" s="5">
        <f t="shared" si="3"/>
        <v>0</v>
      </c>
      <c r="Z210" s="5">
        <f t="shared" si="0"/>
        <v>0</v>
      </c>
      <c r="AA210" s="5">
        <f t="shared" si="1"/>
        <v>0</v>
      </c>
      <c r="AB210" s="5">
        <f t="shared" si="2"/>
        <v>0</v>
      </c>
      <c r="AC210" s="4"/>
      <c r="AD210" s="4"/>
    </row>
    <row r="211" spans="1:30" ht="15" hidden="1" customHeight="1" x14ac:dyDescent="0.2">
      <c r="A211" s="68" t="s">
        <v>89</v>
      </c>
      <c r="B211" s="68" t="s">
        <v>189</v>
      </c>
      <c r="C211" s="68" t="s">
        <v>30</v>
      </c>
      <c r="D211" s="68" t="s">
        <v>190</v>
      </c>
      <c r="E211" s="68" t="s">
        <v>32</v>
      </c>
      <c r="F211" s="68" t="s">
        <v>33</v>
      </c>
      <c r="G211" s="68" t="s">
        <v>44</v>
      </c>
      <c r="H211" s="69" t="s">
        <v>35</v>
      </c>
      <c r="I211" s="69" t="s">
        <v>45</v>
      </c>
      <c r="J211" s="70" t="s">
        <v>442</v>
      </c>
      <c r="K211" s="71">
        <v>800000</v>
      </c>
      <c r="L211" s="60">
        <v>-800000</v>
      </c>
      <c r="M211" s="71">
        <v>0</v>
      </c>
      <c r="N211" s="72"/>
      <c r="O211" s="71">
        <v>0</v>
      </c>
      <c r="P211" s="71">
        <v>0</v>
      </c>
      <c r="Q211" s="71">
        <v>0</v>
      </c>
      <c r="R211" s="59" t="s">
        <v>409</v>
      </c>
      <c r="S211" s="71"/>
      <c r="T211" s="71">
        <v>0</v>
      </c>
      <c r="U211" s="71">
        <v>0</v>
      </c>
      <c r="V211" s="71">
        <v>0</v>
      </c>
      <c r="W211" s="71">
        <v>0</v>
      </c>
      <c r="X211" s="71">
        <v>0</v>
      </c>
      <c r="Y211" s="5">
        <f t="shared" si="3"/>
        <v>0</v>
      </c>
      <c r="Z211" s="5">
        <f t="shared" si="0"/>
        <v>0</v>
      </c>
      <c r="AA211" s="5">
        <f t="shared" si="1"/>
        <v>0</v>
      </c>
      <c r="AB211" s="5">
        <f t="shared" si="2"/>
        <v>0</v>
      </c>
      <c r="AC211" s="4"/>
      <c r="AD211" s="4"/>
    </row>
    <row r="212" spans="1:30" ht="15" hidden="1" customHeight="1" x14ac:dyDescent="0.2">
      <c r="A212" s="68" t="s">
        <v>89</v>
      </c>
      <c r="B212" s="68" t="s">
        <v>189</v>
      </c>
      <c r="C212" s="68" t="s">
        <v>30</v>
      </c>
      <c r="D212" s="68" t="s">
        <v>190</v>
      </c>
      <c r="E212" s="68" t="s">
        <v>32</v>
      </c>
      <c r="F212" s="68" t="s">
        <v>33</v>
      </c>
      <c r="G212" s="68" t="s">
        <v>44</v>
      </c>
      <c r="H212" s="69" t="s">
        <v>45</v>
      </c>
      <c r="I212" s="69" t="s">
        <v>45</v>
      </c>
      <c r="J212" s="70" t="s">
        <v>510</v>
      </c>
      <c r="K212" s="71">
        <v>0</v>
      </c>
      <c r="L212" s="60">
        <v>0</v>
      </c>
      <c r="M212" s="71">
        <v>0</v>
      </c>
      <c r="N212" s="72"/>
      <c r="O212" s="71">
        <v>0</v>
      </c>
      <c r="P212" s="71">
        <v>0</v>
      </c>
      <c r="Q212" s="71">
        <v>0</v>
      </c>
      <c r="R212" s="59" t="s">
        <v>409</v>
      </c>
      <c r="S212" s="71"/>
      <c r="T212" s="71">
        <v>0</v>
      </c>
      <c r="U212" s="71">
        <v>0</v>
      </c>
      <c r="V212" s="71">
        <v>0</v>
      </c>
      <c r="W212" s="71">
        <v>0</v>
      </c>
      <c r="X212" s="71">
        <v>0</v>
      </c>
      <c r="Y212" s="5">
        <f t="shared" si="3"/>
        <v>0</v>
      </c>
      <c r="Z212" s="5">
        <f t="shared" si="0"/>
        <v>0</v>
      </c>
      <c r="AA212" s="5">
        <f t="shared" si="1"/>
        <v>0</v>
      </c>
      <c r="AB212" s="5">
        <f t="shared" si="2"/>
        <v>0</v>
      </c>
      <c r="AC212" s="4"/>
      <c r="AD212" s="4"/>
    </row>
    <row r="213" spans="1:30" ht="15" hidden="1" customHeight="1" x14ac:dyDescent="0.2">
      <c r="A213" s="68" t="s">
        <v>89</v>
      </c>
      <c r="B213" s="68" t="s">
        <v>189</v>
      </c>
      <c r="C213" s="68" t="s">
        <v>30</v>
      </c>
      <c r="D213" s="68" t="s">
        <v>37</v>
      </c>
      <c r="E213" s="68" t="s">
        <v>32</v>
      </c>
      <c r="F213" s="68" t="s">
        <v>55</v>
      </c>
      <c r="G213" s="68" t="s">
        <v>44</v>
      </c>
      <c r="H213" s="69" t="s">
        <v>45</v>
      </c>
      <c r="I213" s="69" t="s">
        <v>45</v>
      </c>
      <c r="J213" s="70" t="s">
        <v>564</v>
      </c>
      <c r="K213" s="71">
        <v>0</v>
      </c>
      <c r="L213" s="58">
        <v>0</v>
      </c>
      <c r="M213" s="71">
        <v>0</v>
      </c>
      <c r="N213" s="72"/>
      <c r="O213" s="71">
        <v>0</v>
      </c>
      <c r="P213" s="71">
        <v>0</v>
      </c>
      <c r="Q213" s="71">
        <v>0</v>
      </c>
      <c r="R213" s="59" t="s">
        <v>409</v>
      </c>
      <c r="S213" s="71"/>
      <c r="T213" s="71">
        <v>0</v>
      </c>
      <c r="U213" s="71">
        <v>0</v>
      </c>
      <c r="V213" s="71">
        <v>0</v>
      </c>
      <c r="W213" s="71">
        <v>0</v>
      </c>
      <c r="X213" s="71">
        <v>0</v>
      </c>
      <c r="Y213" s="5">
        <f t="shared" si="3"/>
        <v>0</v>
      </c>
      <c r="Z213" s="5">
        <f t="shared" si="0"/>
        <v>0</v>
      </c>
      <c r="AA213" s="5">
        <f t="shared" si="1"/>
        <v>0</v>
      </c>
      <c r="AB213" s="5">
        <f t="shared" si="2"/>
        <v>0</v>
      </c>
      <c r="AC213" s="4"/>
      <c r="AD213" s="4"/>
    </row>
    <row r="214" spans="1:30" ht="15" hidden="1" customHeight="1" x14ac:dyDescent="0.2">
      <c r="A214" s="68" t="s">
        <v>89</v>
      </c>
      <c r="B214" s="68" t="s">
        <v>189</v>
      </c>
      <c r="C214" s="68" t="s">
        <v>30</v>
      </c>
      <c r="D214" s="68" t="s">
        <v>37</v>
      </c>
      <c r="E214" s="68" t="s">
        <v>32</v>
      </c>
      <c r="F214" s="68" t="s">
        <v>33</v>
      </c>
      <c r="G214" s="68" t="s">
        <v>44</v>
      </c>
      <c r="H214" s="69" t="s">
        <v>45</v>
      </c>
      <c r="I214" s="69" t="s">
        <v>45</v>
      </c>
      <c r="J214" s="70" t="s">
        <v>583</v>
      </c>
      <c r="K214" s="71">
        <v>0</v>
      </c>
      <c r="L214" s="58">
        <v>0</v>
      </c>
      <c r="M214" s="71">
        <v>0</v>
      </c>
      <c r="N214" s="72"/>
      <c r="O214" s="71">
        <v>0</v>
      </c>
      <c r="P214" s="71">
        <v>0</v>
      </c>
      <c r="Q214" s="71">
        <v>0</v>
      </c>
      <c r="R214" s="59" t="s">
        <v>409</v>
      </c>
      <c r="S214" s="71"/>
      <c r="T214" s="71">
        <v>0</v>
      </c>
      <c r="U214" s="71">
        <v>0</v>
      </c>
      <c r="V214" s="71">
        <v>0</v>
      </c>
      <c r="W214" s="71">
        <v>0</v>
      </c>
      <c r="X214" s="71">
        <v>0</v>
      </c>
      <c r="Y214" s="5">
        <f t="shared" si="3"/>
        <v>0</v>
      </c>
      <c r="Z214" s="5">
        <f t="shared" si="0"/>
        <v>0</v>
      </c>
      <c r="AA214" s="5">
        <f t="shared" si="1"/>
        <v>0</v>
      </c>
      <c r="AB214" s="5">
        <f t="shared" si="2"/>
        <v>0</v>
      </c>
      <c r="AC214" s="4"/>
      <c r="AD214" s="4"/>
    </row>
    <row r="215" spans="1:30" ht="15" hidden="1" customHeight="1" x14ac:dyDescent="0.2">
      <c r="A215" s="68" t="s">
        <v>89</v>
      </c>
      <c r="B215" s="68" t="s">
        <v>189</v>
      </c>
      <c r="C215" s="68" t="s">
        <v>30</v>
      </c>
      <c r="D215" s="68" t="s">
        <v>64</v>
      </c>
      <c r="E215" s="68" t="s">
        <v>32</v>
      </c>
      <c r="F215" s="68" t="s">
        <v>33</v>
      </c>
      <c r="G215" s="68" t="s">
        <v>44</v>
      </c>
      <c r="H215" s="69" t="s">
        <v>35</v>
      </c>
      <c r="I215" s="69" t="s">
        <v>45</v>
      </c>
      <c r="J215" s="70" t="s">
        <v>192</v>
      </c>
      <c r="K215" s="71">
        <v>10000</v>
      </c>
      <c r="L215" s="58">
        <v>-10000</v>
      </c>
      <c r="M215" s="71">
        <v>0</v>
      </c>
      <c r="N215" s="72"/>
      <c r="O215" s="71">
        <v>0</v>
      </c>
      <c r="P215" s="71">
        <v>0</v>
      </c>
      <c r="Q215" s="71">
        <v>0</v>
      </c>
      <c r="R215" s="59" t="s">
        <v>409</v>
      </c>
      <c r="S215" s="71"/>
      <c r="T215" s="71">
        <v>0</v>
      </c>
      <c r="U215" s="71">
        <v>0</v>
      </c>
      <c r="V215" s="71">
        <v>0</v>
      </c>
      <c r="W215" s="71">
        <v>0</v>
      </c>
      <c r="X215" s="71">
        <v>0</v>
      </c>
      <c r="Y215" s="5">
        <f t="shared" si="3"/>
        <v>0</v>
      </c>
      <c r="Z215" s="5">
        <f t="shared" si="0"/>
        <v>0</v>
      </c>
      <c r="AA215" s="5">
        <f t="shared" si="1"/>
        <v>0</v>
      </c>
      <c r="AB215" s="5">
        <f t="shared" si="2"/>
        <v>0</v>
      </c>
      <c r="AC215" s="4"/>
      <c r="AD215" s="4"/>
    </row>
    <row r="216" spans="1:30" ht="15" hidden="1" customHeight="1" x14ac:dyDescent="0.2">
      <c r="A216" s="68" t="s">
        <v>89</v>
      </c>
      <c r="B216" s="68" t="s">
        <v>189</v>
      </c>
      <c r="C216" s="68" t="s">
        <v>30</v>
      </c>
      <c r="D216" s="68" t="s">
        <v>37</v>
      </c>
      <c r="E216" s="68" t="s">
        <v>32</v>
      </c>
      <c r="F216" s="68" t="s">
        <v>33</v>
      </c>
      <c r="G216" s="68" t="s">
        <v>44</v>
      </c>
      <c r="H216" s="69" t="s">
        <v>35</v>
      </c>
      <c r="I216" s="69" t="s">
        <v>45</v>
      </c>
      <c r="J216" s="70" t="s">
        <v>193</v>
      </c>
      <c r="K216" s="71">
        <v>20000</v>
      </c>
      <c r="L216" s="58">
        <v>5006.8999999999996</v>
      </c>
      <c r="M216" s="71">
        <v>25006.9</v>
      </c>
      <c r="N216" s="72"/>
      <c r="O216" s="71">
        <v>25006.9</v>
      </c>
      <c r="P216" s="71">
        <v>25006.9</v>
      </c>
      <c r="Q216" s="71">
        <v>0</v>
      </c>
      <c r="R216" s="59" t="s">
        <v>409</v>
      </c>
      <c r="S216" s="71"/>
      <c r="T216" s="71">
        <v>0</v>
      </c>
      <c r="U216" s="71">
        <v>25006.9</v>
      </c>
      <c r="V216" s="71">
        <v>25006.9</v>
      </c>
      <c r="W216" s="71">
        <v>0</v>
      </c>
      <c r="X216" s="71">
        <v>25006.9</v>
      </c>
      <c r="Y216" s="5">
        <f t="shared" si="3"/>
        <v>25006.9</v>
      </c>
      <c r="Z216" s="5">
        <f t="shared" si="0"/>
        <v>0</v>
      </c>
      <c r="AA216" s="5">
        <f t="shared" si="1"/>
        <v>0</v>
      </c>
      <c r="AB216" s="5">
        <f t="shared" si="2"/>
        <v>0</v>
      </c>
      <c r="AC216" s="4"/>
      <c r="AD216" s="4"/>
    </row>
    <row r="217" spans="1:30" ht="15" hidden="1" customHeight="1" x14ac:dyDescent="0.2">
      <c r="A217" s="68" t="s">
        <v>89</v>
      </c>
      <c r="B217" s="68" t="s">
        <v>189</v>
      </c>
      <c r="C217" s="68" t="s">
        <v>30</v>
      </c>
      <c r="D217" s="68" t="s">
        <v>37</v>
      </c>
      <c r="E217" s="68" t="s">
        <v>32</v>
      </c>
      <c r="F217" s="68" t="s">
        <v>55</v>
      </c>
      <c r="G217" s="68" t="s">
        <v>44</v>
      </c>
      <c r="H217" s="69" t="s">
        <v>35</v>
      </c>
      <c r="I217" s="69" t="s">
        <v>45</v>
      </c>
      <c r="J217" s="70" t="s">
        <v>443</v>
      </c>
      <c r="K217" s="71">
        <v>300000</v>
      </c>
      <c r="L217" s="58">
        <v>-120765</v>
      </c>
      <c r="M217" s="71">
        <v>179235</v>
      </c>
      <c r="N217" s="72"/>
      <c r="O217" s="71">
        <v>179235</v>
      </c>
      <c r="P217" s="71">
        <v>179235</v>
      </c>
      <c r="Q217" s="71">
        <v>0</v>
      </c>
      <c r="R217" s="59" t="s">
        <v>409</v>
      </c>
      <c r="S217" s="71"/>
      <c r="T217" s="71">
        <v>0</v>
      </c>
      <c r="U217" s="71">
        <v>179235</v>
      </c>
      <c r="V217" s="71">
        <v>179235</v>
      </c>
      <c r="W217" s="71">
        <v>0</v>
      </c>
      <c r="X217" s="71">
        <v>0</v>
      </c>
      <c r="Y217" s="5">
        <f t="shared" si="3"/>
        <v>179235</v>
      </c>
      <c r="Z217" s="5">
        <f t="shared" si="0"/>
        <v>0</v>
      </c>
      <c r="AA217" s="5">
        <f t="shared" si="1"/>
        <v>0</v>
      </c>
      <c r="AB217" s="5">
        <f t="shared" si="2"/>
        <v>0</v>
      </c>
      <c r="AC217" s="4"/>
      <c r="AD217" s="4"/>
    </row>
    <row r="218" spans="1:30" ht="15" hidden="1" customHeight="1" x14ac:dyDescent="0.2">
      <c r="A218" s="68" t="s">
        <v>89</v>
      </c>
      <c r="B218" s="73" t="s">
        <v>195</v>
      </c>
      <c r="C218" s="68" t="s">
        <v>30</v>
      </c>
      <c r="D218" s="68" t="s">
        <v>37</v>
      </c>
      <c r="E218" s="68" t="s">
        <v>32</v>
      </c>
      <c r="F218" s="68" t="s">
        <v>33</v>
      </c>
      <c r="G218" s="68" t="s">
        <v>34</v>
      </c>
      <c r="H218" s="69" t="s">
        <v>35</v>
      </c>
      <c r="I218" s="69" t="s">
        <v>35</v>
      </c>
      <c r="J218" s="70" t="s">
        <v>196</v>
      </c>
      <c r="K218" s="71">
        <v>43458</v>
      </c>
      <c r="L218" s="58">
        <v>-1127.3699999999999</v>
      </c>
      <c r="M218" s="71">
        <v>42330.63</v>
      </c>
      <c r="N218" s="72"/>
      <c r="O218" s="71">
        <v>42330.630000000005</v>
      </c>
      <c r="P218" s="71">
        <v>42330.630000000005</v>
      </c>
      <c r="Q218" s="71">
        <v>0</v>
      </c>
      <c r="R218" s="59" t="s">
        <v>409</v>
      </c>
      <c r="S218" s="71">
        <v>42330.630000000005</v>
      </c>
      <c r="T218" s="71">
        <v>0</v>
      </c>
      <c r="U218" s="71">
        <v>0</v>
      </c>
      <c r="V218" s="71">
        <v>42330.630000000005</v>
      </c>
      <c r="W218" s="71">
        <v>0</v>
      </c>
      <c r="X218" s="71">
        <v>35005.850000000006</v>
      </c>
      <c r="Y218" s="5">
        <f t="shared" si="3"/>
        <v>42330.630000000005</v>
      </c>
      <c r="Z218" s="5">
        <f t="shared" si="0"/>
        <v>0</v>
      </c>
      <c r="AA218" s="5">
        <f t="shared" si="1"/>
        <v>0</v>
      </c>
      <c r="AB218" s="5">
        <f t="shared" si="2"/>
        <v>0</v>
      </c>
      <c r="AC218" s="4"/>
      <c r="AD218" s="4"/>
    </row>
    <row r="219" spans="1:30" ht="15" hidden="1" customHeight="1" x14ac:dyDescent="0.2">
      <c r="A219" s="68" t="s">
        <v>89</v>
      </c>
      <c r="B219" s="73" t="s">
        <v>195</v>
      </c>
      <c r="C219" s="68" t="s">
        <v>30</v>
      </c>
      <c r="D219" s="68" t="s">
        <v>37</v>
      </c>
      <c r="E219" s="68" t="s">
        <v>32</v>
      </c>
      <c r="F219" s="68" t="s">
        <v>33</v>
      </c>
      <c r="G219" s="68" t="s">
        <v>34</v>
      </c>
      <c r="H219" s="69" t="s">
        <v>35</v>
      </c>
      <c r="I219" s="69" t="s">
        <v>35</v>
      </c>
      <c r="J219" s="70" t="s">
        <v>197</v>
      </c>
      <c r="K219" s="71">
        <v>21976</v>
      </c>
      <c r="L219" s="58">
        <v>-569.87</v>
      </c>
      <c r="M219" s="71">
        <v>21406.13</v>
      </c>
      <c r="N219" s="72"/>
      <c r="O219" s="71">
        <v>21406.13</v>
      </c>
      <c r="P219" s="71">
        <v>21406.13</v>
      </c>
      <c r="Q219" s="71">
        <v>0</v>
      </c>
      <c r="R219" s="59" t="s">
        <v>409</v>
      </c>
      <c r="S219" s="71">
        <v>21406.13</v>
      </c>
      <c r="T219" s="71">
        <v>0</v>
      </c>
      <c r="U219" s="71">
        <v>0</v>
      </c>
      <c r="V219" s="71">
        <v>21406.13</v>
      </c>
      <c r="W219" s="71">
        <v>0</v>
      </c>
      <c r="X219" s="71">
        <v>19472.640000000003</v>
      </c>
      <c r="Y219" s="5">
        <f t="shared" si="3"/>
        <v>21406.13</v>
      </c>
      <c r="Z219" s="5">
        <f t="shared" si="0"/>
        <v>0</v>
      </c>
      <c r="AA219" s="5">
        <f t="shared" si="1"/>
        <v>0</v>
      </c>
      <c r="AB219" s="5">
        <f t="shared" si="2"/>
        <v>0</v>
      </c>
      <c r="AC219" s="4"/>
      <c r="AD219" s="4"/>
    </row>
    <row r="220" spans="1:30" ht="15" hidden="1" customHeight="1" x14ac:dyDescent="0.2">
      <c r="A220" s="68" t="s">
        <v>89</v>
      </c>
      <c r="B220" s="73" t="s">
        <v>195</v>
      </c>
      <c r="C220" s="68" t="s">
        <v>30</v>
      </c>
      <c r="D220" s="68" t="s">
        <v>37</v>
      </c>
      <c r="E220" s="68" t="s">
        <v>32</v>
      </c>
      <c r="F220" s="68" t="s">
        <v>33</v>
      </c>
      <c r="G220" s="68" t="s">
        <v>34</v>
      </c>
      <c r="H220" s="69" t="s">
        <v>35</v>
      </c>
      <c r="I220" s="69" t="s">
        <v>35</v>
      </c>
      <c r="J220" s="70" t="s">
        <v>198</v>
      </c>
      <c r="K220" s="71">
        <v>135793</v>
      </c>
      <c r="L220" s="58">
        <v>-135793</v>
      </c>
      <c r="M220" s="71">
        <v>0</v>
      </c>
      <c r="N220" s="72"/>
      <c r="O220" s="71">
        <v>0</v>
      </c>
      <c r="P220" s="71">
        <v>0</v>
      </c>
      <c r="Q220" s="71">
        <v>0</v>
      </c>
      <c r="R220" s="59" t="s">
        <v>409</v>
      </c>
      <c r="S220" s="71">
        <v>0</v>
      </c>
      <c r="T220" s="71">
        <v>0</v>
      </c>
      <c r="U220" s="71">
        <v>0</v>
      </c>
      <c r="V220" s="71">
        <v>0</v>
      </c>
      <c r="W220" s="71">
        <v>0</v>
      </c>
      <c r="X220" s="71">
        <v>0</v>
      </c>
      <c r="Y220" s="5">
        <f t="shared" si="3"/>
        <v>0</v>
      </c>
      <c r="Z220" s="5">
        <f t="shared" si="0"/>
        <v>0</v>
      </c>
      <c r="AA220" s="5">
        <f t="shared" si="1"/>
        <v>0</v>
      </c>
      <c r="AB220" s="5">
        <f t="shared" si="2"/>
        <v>0</v>
      </c>
      <c r="AC220" s="4"/>
      <c r="AD220" s="4"/>
    </row>
    <row r="221" spans="1:30" ht="15" hidden="1" customHeight="1" x14ac:dyDescent="0.2">
      <c r="A221" s="68" t="s">
        <v>89</v>
      </c>
      <c r="B221" s="73" t="s">
        <v>195</v>
      </c>
      <c r="C221" s="68" t="s">
        <v>30</v>
      </c>
      <c r="D221" s="68" t="s">
        <v>37</v>
      </c>
      <c r="E221" s="68" t="s">
        <v>32</v>
      </c>
      <c r="F221" s="68" t="s">
        <v>33</v>
      </c>
      <c r="G221" s="68" t="s">
        <v>34</v>
      </c>
      <c r="H221" s="69" t="s">
        <v>45</v>
      </c>
      <c r="I221" s="69" t="s">
        <v>35</v>
      </c>
      <c r="J221" s="70" t="s">
        <v>199</v>
      </c>
      <c r="K221" s="71">
        <v>0</v>
      </c>
      <c r="L221" s="58">
        <v>42786.14</v>
      </c>
      <c r="M221" s="71">
        <v>42786.14</v>
      </c>
      <c r="N221" s="72"/>
      <c r="O221" s="71">
        <v>42786.14</v>
      </c>
      <c r="P221" s="71">
        <v>42786.14</v>
      </c>
      <c r="Q221" s="71">
        <v>0</v>
      </c>
      <c r="R221" s="59" t="s">
        <v>409</v>
      </c>
      <c r="S221" s="71">
        <v>42786.14</v>
      </c>
      <c r="T221" s="71">
        <v>0</v>
      </c>
      <c r="U221" s="71">
        <v>0</v>
      </c>
      <c r="V221" s="71">
        <v>42786.14</v>
      </c>
      <c r="W221" s="71">
        <v>0</v>
      </c>
      <c r="X221" s="71">
        <v>38374.599999999991</v>
      </c>
      <c r="Y221" s="5">
        <f t="shared" si="3"/>
        <v>42786.14</v>
      </c>
      <c r="Z221" s="5">
        <f t="shared" si="0"/>
        <v>0</v>
      </c>
      <c r="AA221" s="5">
        <f t="shared" si="1"/>
        <v>0</v>
      </c>
      <c r="AB221" s="5">
        <f t="shared" si="2"/>
        <v>0</v>
      </c>
      <c r="AC221" s="4"/>
      <c r="AD221" s="4"/>
    </row>
    <row r="222" spans="1:30" ht="15" hidden="1" customHeight="1" x14ac:dyDescent="0.2">
      <c r="A222" s="68" t="s">
        <v>89</v>
      </c>
      <c r="B222" s="73" t="s">
        <v>195</v>
      </c>
      <c r="C222" s="68" t="s">
        <v>30</v>
      </c>
      <c r="D222" s="68" t="s">
        <v>37</v>
      </c>
      <c r="E222" s="68" t="s">
        <v>32</v>
      </c>
      <c r="F222" s="68" t="s">
        <v>33</v>
      </c>
      <c r="G222" s="68" t="s">
        <v>34</v>
      </c>
      <c r="H222" s="69" t="s">
        <v>45</v>
      </c>
      <c r="I222" s="69" t="s">
        <v>35</v>
      </c>
      <c r="J222" s="70" t="s">
        <v>200</v>
      </c>
      <c r="K222" s="71">
        <v>0</v>
      </c>
      <c r="L222" s="58">
        <v>86359.569999999978</v>
      </c>
      <c r="M222" s="71">
        <v>86359.569999999978</v>
      </c>
      <c r="N222" s="72"/>
      <c r="O222" s="71">
        <v>86359.569999999978</v>
      </c>
      <c r="P222" s="71">
        <v>86359.569999999978</v>
      </c>
      <c r="Q222" s="71">
        <v>0</v>
      </c>
      <c r="R222" s="59" t="s">
        <v>409</v>
      </c>
      <c r="S222" s="71">
        <v>86359.57</v>
      </c>
      <c r="T222" s="71">
        <v>0</v>
      </c>
      <c r="U222" s="71">
        <v>0</v>
      </c>
      <c r="V222" s="71">
        <v>86359.57</v>
      </c>
      <c r="W222" s="71">
        <v>0</v>
      </c>
      <c r="X222" s="71">
        <v>77455.399999999994</v>
      </c>
      <c r="Y222" s="5">
        <f t="shared" si="3"/>
        <v>86359.57</v>
      </c>
      <c r="Z222" s="5">
        <f t="shared" si="0"/>
        <v>0</v>
      </c>
      <c r="AA222" s="5">
        <f t="shared" si="1"/>
        <v>0</v>
      </c>
      <c r="AB222" s="5">
        <f t="shared" si="2"/>
        <v>0</v>
      </c>
      <c r="AC222" s="4"/>
      <c r="AD222" s="4"/>
    </row>
    <row r="223" spans="1:30" ht="15" hidden="1" customHeight="1" x14ac:dyDescent="0.2">
      <c r="A223" s="68" t="s">
        <v>89</v>
      </c>
      <c r="B223" s="73" t="s">
        <v>195</v>
      </c>
      <c r="C223" s="68" t="s">
        <v>30</v>
      </c>
      <c r="D223" s="68" t="s">
        <v>37</v>
      </c>
      <c r="E223" s="68" t="s">
        <v>32</v>
      </c>
      <c r="F223" s="68" t="s">
        <v>33</v>
      </c>
      <c r="G223" s="68" t="s">
        <v>34</v>
      </c>
      <c r="H223" s="69" t="s">
        <v>35</v>
      </c>
      <c r="I223" s="69" t="s">
        <v>35</v>
      </c>
      <c r="J223" s="70" t="s">
        <v>201</v>
      </c>
      <c r="K223" s="71">
        <v>64248</v>
      </c>
      <c r="L223" s="58">
        <v>-3378.38</v>
      </c>
      <c r="M223" s="71">
        <v>60869.62</v>
      </c>
      <c r="N223" s="72"/>
      <c r="O223" s="71">
        <v>60869.62</v>
      </c>
      <c r="P223" s="71">
        <v>60869.62</v>
      </c>
      <c r="Q223" s="71">
        <v>0</v>
      </c>
      <c r="R223" s="59" t="s">
        <v>409</v>
      </c>
      <c r="S223" s="71">
        <v>60869.62</v>
      </c>
      <c r="T223" s="71">
        <v>0</v>
      </c>
      <c r="U223" s="71">
        <v>0</v>
      </c>
      <c r="V223" s="71">
        <v>60869.62</v>
      </c>
      <c r="W223" s="71">
        <v>0</v>
      </c>
      <c r="X223" s="71">
        <v>50588.9</v>
      </c>
      <c r="Y223" s="5">
        <f t="shared" si="3"/>
        <v>60869.62</v>
      </c>
      <c r="Z223" s="5">
        <f t="shared" si="0"/>
        <v>0</v>
      </c>
      <c r="AA223" s="5">
        <f t="shared" si="1"/>
        <v>0</v>
      </c>
      <c r="AB223" s="5">
        <f t="shared" si="2"/>
        <v>0</v>
      </c>
      <c r="AC223" s="4"/>
      <c r="AD223" s="4"/>
    </row>
    <row r="224" spans="1:30" ht="15" hidden="1" customHeight="1" x14ac:dyDescent="0.2">
      <c r="A224" s="68" t="s">
        <v>89</v>
      </c>
      <c r="B224" s="73" t="s">
        <v>195</v>
      </c>
      <c r="C224" s="68" t="s">
        <v>30</v>
      </c>
      <c r="D224" s="68" t="s">
        <v>37</v>
      </c>
      <c r="E224" s="68" t="s">
        <v>32</v>
      </c>
      <c r="F224" s="68" t="s">
        <v>33</v>
      </c>
      <c r="G224" s="68" t="s">
        <v>34</v>
      </c>
      <c r="H224" s="69" t="s">
        <v>35</v>
      </c>
      <c r="I224" s="69" t="s">
        <v>35</v>
      </c>
      <c r="J224" s="70" t="s">
        <v>202</v>
      </c>
      <c r="K224" s="71">
        <v>37791</v>
      </c>
      <c r="L224" s="58">
        <v>-1528.880000000001</v>
      </c>
      <c r="M224" s="71">
        <v>36262.119999999995</v>
      </c>
      <c r="N224" s="72"/>
      <c r="O224" s="71">
        <v>36262.119999999995</v>
      </c>
      <c r="P224" s="71">
        <v>36262.119999999995</v>
      </c>
      <c r="Q224" s="71">
        <v>0</v>
      </c>
      <c r="R224" s="59" t="s">
        <v>409</v>
      </c>
      <c r="S224" s="71">
        <v>36262.120000000003</v>
      </c>
      <c r="T224" s="71">
        <v>0</v>
      </c>
      <c r="U224" s="71">
        <v>0</v>
      </c>
      <c r="V224" s="71">
        <v>36262.120000000003</v>
      </c>
      <c r="W224" s="71">
        <v>0</v>
      </c>
      <c r="X224" s="71">
        <v>33022.33</v>
      </c>
      <c r="Y224" s="5">
        <f t="shared" si="3"/>
        <v>36262.120000000003</v>
      </c>
      <c r="Z224" s="5">
        <f t="shared" si="0"/>
        <v>0</v>
      </c>
      <c r="AA224" s="5">
        <f t="shared" si="1"/>
        <v>0</v>
      </c>
      <c r="AB224" s="5">
        <f t="shared" si="2"/>
        <v>0</v>
      </c>
      <c r="AC224" s="4"/>
      <c r="AD224" s="4"/>
    </row>
    <row r="225" spans="1:30" ht="15" hidden="1" customHeight="1" x14ac:dyDescent="0.2">
      <c r="A225" s="68" t="s">
        <v>89</v>
      </c>
      <c r="B225" s="73" t="s">
        <v>195</v>
      </c>
      <c r="C225" s="68" t="s">
        <v>30</v>
      </c>
      <c r="D225" s="68" t="s">
        <v>37</v>
      </c>
      <c r="E225" s="68" t="s">
        <v>32</v>
      </c>
      <c r="F225" s="68" t="s">
        <v>33</v>
      </c>
      <c r="G225" s="68" t="s">
        <v>34</v>
      </c>
      <c r="H225" s="69" t="s">
        <v>35</v>
      </c>
      <c r="I225" s="69" t="s">
        <v>35</v>
      </c>
      <c r="J225" s="70" t="s">
        <v>203</v>
      </c>
      <c r="K225" s="71">
        <v>24435</v>
      </c>
      <c r="L225" s="58">
        <v>-1285.93</v>
      </c>
      <c r="M225" s="71">
        <v>23149.07</v>
      </c>
      <c r="N225" s="72"/>
      <c r="O225" s="71">
        <v>23149.07</v>
      </c>
      <c r="P225" s="71">
        <v>23149.07</v>
      </c>
      <c r="Q225" s="71">
        <v>0</v>
      </c>
      <c r="R225" s="59" t="s">
        <v>409</v>
      </c>
      <c r="S225" s="71">
        <v>23149.07</v>
      </c>
      <c r="T225" s="71">
        <v>0</v>
      </c>
      <c r="U225" s="71">
        <v>0</v>
      </c>
      <c r="V225" s="71">
        <v>23149.07</v>
      </c>
      <c r="W225" s="71">
        <v>0</v>
      </c>
      <c r="X225" s="71">
        <v>21123.489999999998</v>
      </c>
      <c r="Y225" s="5">
        <f t="shared" si="3"/>
        <v>23149.07</v>
      </c>
      <c r="Z225" s="5">
        <f t="shared" si="0"/>
        <v>0</v>
      </c>
      <c r="AA225" s="5">
        <f t="shared" si="1"/>
        <v>0</v>
      </c>
      <c r="AB225" s="5">
        <f t="shared" si="2"/>
        <v>0</v>
      </c>
      <c r="AC225" s="4"/>
      <c r="AD225" s="4"/>
    </row>
    <row r="226" spans="1:30" ht="15" hidden="1" customHeight="1" x14ac:dyDescent="0.2">
      <c r="A226" s="68" t="s">
        <v>89</v>
      </c>
      <c r="B226" s="73" t="s">
        <v>195</v>
      </c>
      <c r="C226" s="68" t="s">
        <v>30</v>
      </c>
      <c r="D226" s="68" t="s">
        <v>37</v>
      </c>
      <c r="E226" s="68" t="s">
        <v>32</v>
      </c>
      <c r="F226" s="68" t="s">
        <v>33</v>
      </c>
      <c r="G226" s="68" t="s">
        <v>34</v>
      </c>
      <c r="H226" s="69" t="s">
        <v>35</v>
      </c>
      <c r="I226" s="69" t="s">
        <v>35</v>
      </c>
      <c r="J226" s="70" t="s">
        <v>204</v>
      </c>
      <c r="K226" s="71">
        <v>159856</v>
      </c>
      <c r="L226" s="58">
        <v>-7353.0400000000009</v>
      </c>
      <c r="M226" s="71">
        <v>152502.96</v>
      </c>
      <c r="N226" s="72"/>
      <c r="O226" s="71">
        <v>152502.96000000002</v>
      </c>
      <c r="P226" s="71">
        <v>152502.96000000002</v>
      </c>
      <c r="Q226" s="71">
        <v>0</v>
      </c>
      <c r="R226" s="59" t="s">
        <v>409</v>
      </c>
      <c r="S226" s="71">
        <v>152502.96</v>
      </c>
      <c r="T226" s="71">
        <v>0</v>
      </c>
      <c r="U226" s="71">
        <v>0</v>
      </c>
      <c r="V226" s="71">
        <v>152502.96</v>
      </c>
      <c r="W226" s="71">
        <v>0</v>
      </c>
      <c r="X226" s="71">
        <v>130630.98999999999</v>
      </c>
      <c r="Y226" s="5">
        <f t="shared" si="3"/>
        <v>152502.96</v>
      </c>
      <c r="Z226" s="5">
        <f t="shared" si="0"/>
        <v>0</v>
      </c>
      <c r="AA226" s="5">
        <f t="shared" si="1"/>
        <v>0</v>
      </c>
      <c r="AB226" s="5">
        <f t="shared" si="2"/>
        <v>0</v>
      </c>
      <c r="AC226" s="4"/>
      <c r="AD226" s="4"/>
    </row>
    <row r="227" spans="1:30" ht="15" hidden="1" customHeight="1" x14ac:dyDescent="0.2">
      <c r="A227" s="68" t="s">
        <v>89</v>
      </c>
      <c r="B227" s="68" t="s">
        <v>195</v>
      </c>
      <c r="C227" s="68" t="s">
        <v>30</v>
      </c>
      <c r="D227" s="68" t="s">
        <v>37</v>
      </c>
      <c r="E227" s="68" t="s">
        <v>32</v>
      </c>
      <c r="F227" s="68" t="s">
        <v>33</v>
      </c>
      <c r="G227" s="68" t="s">
        <v>34</v>
      </c>
      <c r="H227" s="69" t="s">
        <v>35</v>
      </c>
      <c r="I227" s="69" t="s">
        <v>35</v>
      </c>
      <c r="J227" s="70" t="s">
        <v>385</v>
      </c>
      <c r="K227" s="71">
        <v>149343</v>
      </c>
      <c r="L227" s="58">
        <v>114557</v>
      </c>
      <c r="M227" s="71">
        <v>263900</v>
      </c>
      <c r="N227" s="72"/>
      <c r="O227" s="71">
        <v>263900.00000000006</v>
      </c>
      <c r="P227" s="71">
        <v>263900.00000000006</v>
      </c>
      <c r="Q227" s="71">
        <v>0</v>
      </c>
      <c r="R227" s="59" t="s">
        <v>409</v>
      </c>
      <c r="S227" s="71">
        <v>263900</v>
      </c>
      <c r="T227" s="71">
        <v>0</v>
      </c>
      <c r="U227" s="71">
        <v>0</v>
      </c>
      <c r="V227" s="71">
        <v>263900</v>
      </c>
      <c r="W227" s="71">
        <v>0</v>
      </c>
      <c r="X227" s="71">
        <v>110719.15</v>
      </c>
      <c r="Y227" s="5">
        <f t="shared" si="3"/>
        <v>263900</v>
      </c>
      <c r="Z227" s="5">
        <f t="shared" si="0"/>
        <v>0</v>
      </c>
      <c r="AA227" s="5">
        <f t="shared" si="1"/>
        <v>0</v>
      </c>
      <c r="AB227" s="5">
        <f t="shared" si="2"/>
        <v>0</v>
      </c>
      <c r="AC227" s="4"/>
      <c r="AD227" s="4"/>
    </row>
    <row r="228" spans="1:30" ht="15" hidden="1" customHeight="1" x14ac:dyDescent="0.2">
      <c r="A228" s="68" t="s">
        <v>89</v>
      </c>
      <c r="B228" s="68" t="s">
        <v>195</v>
      </c>
      <c r="C228" s="68" t="s">
        <v>30</v>
      </c>
      <c r="D228" s="68" t="s">
        <v>37</v>
      </c>
      <c r="E228" s="68" t="s">
        <v>32</v>
      </c>
      <c r="F228" s="68" t="s">
        <v>33</v>
      </c>
      <c r="G228" s="68" t="s">
        <v>44</v>
      </c>
      <c r="H228" s="69" t="s">
        <v>45</v>
      </c>
      <c r="I228" s="69" t="s">
        <v>45</v>
      </c>
      <c r="J228" s="70" t="s">
        <v>386</v>
      </c>
      <c r="K228" s="71">
        <v>0</v>
      </c>
      <c r="L228" s="58">
        <v>126.86</v>
      </c>
      <c r="M228" s="71">
        <v>126.86</v>
      </c>
      <c r="N228" s="72"/>
      <c r="O228" s="71">
        <v>126.86</v>
      </c>
      <c r="P228" s="71">
        <v>126.86</v>
      </c>
      <c r="Q228" s="71">
        <v>0</v>
      </c>
      <c r="R228" s="59" t="s">
        <v>409</v>
      </c>
      <c r="S228" s="71">
        <v>0</v>
      </c>
      <c r="T228" s="71">
        <v>0</v>
      </c>
      <c r="U228" s="71">
        <v>126.86</v>
      </c>
      <c r="V228" s="71">
        <v>126.86</v>
      </c>
      <c r="W228" s="71">
        <v>0</v>
      </c>
      <c r="X228" s="71">
        <v>126.86</v>
      </c>
      <c r="Y228" s="5">
        <f t="shared" si="3"/>
        <v>126.86</v>
      </c>
      <c r="Z228" s="5">
        <f t="shared" si="0"/>
        <v>0</v>
      </c>
      <c r="AA228" s="5">
        <f t="shared" si="1"/>
        <v>0</v>
      </c>
      <c r="AB228" s="5">
        <f t="shared" si="2"/>
        <v>0</v>
      </c>
      <c r="AC228" s="4"/>
      <c r="AD228" s="4"/>
    </row>
    <row r="229" spans="1:30" ht="15" hidden="1" customHeight="1" x14ac:dyDescent="0.2">
      <c r="A229" s="68" t="s">
        <v>89</v>
      </c>
      <c r="B229" s="68" t="s">
        <v>195</v>
      </c>
      <c r="C229" s="68" t="s">
        <v>30</v>
      </c>
      <c r="D229" s="68" t="s">
        <v>37</v>
      </c>
      <c r="E229" s="68" t="s">
        <v>32</v>
      </c>
      <c r="F229" s="68" t="s">
        <v>33</v>
      </c>
      <c r="G229" s="68" t="s">
        <v>34</v>
      </c>
      <c r="H229" s="69" t="s">
        <v>35</v>
      </c>
      <c r="I229" s="69" t="s">
        <v>35</v>
      </c>
      <c r="J229" s="70" t="s">
        <v>387</v>
      </c>
      <c r="K229" s="71">
        <v>152668</v>
      </c>
      <c r="L229" s="58">
        <v>16632</v>
      </c>
      <c r="M229" s="71">
        <v>169300</v>
      </c>
      <c r="N229" s="72"/>
      <c r="O229" s="71">
        <v>169300</v>
      </c>
      <c r="P229" s="71">
        <v>169300</v>
      </c>
      <c r="Q229" s="71">
        <v>0</v>
      </c>
      <c r="R229" s="59" t="s">
        <v>409</v>
      </c>
      <c r="S229" s="71">
        <v>169300</v>
      </c>
      <c r="T229" s="71">
        <v>0</v>
      </c>
      <c r="U229" s="71">
        <v>0</v>
      </c>
      <c r="V229" s="71">
        <v>169300</v>
      </c>
      <c r="W229" s="71">
        <v>0</v>
      </c>
      <c r="X229" s="71">
        <v>161215.02999999997</v>
      </c>
      <c r="Y229" s="5">
        <f t="shared" si="3"/>
        <v>169300</v>
      </c>
      <c r="Z229" s="5">
        <f t="shared" si="0"/>
        <v>0</v>
      </c>
      <c r="AA229" s="5">
        <f t="shared" si="1"/>
        <v>0</v>
      </c>
      <c r="AB229" s="5">
        <f t="shared" si="2"/>
        <v>0</v>
      </c>
      <c r="AC229" s="4"/>
      <c r="AD229" s="4"/>
    </row>
    <row r="230" spans="1:30" ht="15" hidden="1" customHeight="1" x14ac:dyDescent="0.2">
      <c r="A230" s="68" t="s">
        <v>89</v>
      </c>
      <c r="B230" s="73" t="s">
        <v>195</v>
      </c>
      <c r="C230" s="68" t="s">
        <v>30</v>
      </c>
      <c r="D230" s="68" t="s">
        <v>37</v>
      </c>
      <c r="E230" s="68" t="s">
        <v>32</v>
      </c>
      <c r="F230" s="68" t="s">
        <v>33</v>
      </c>
      <c r="G230" s="68" t="s">
        <v>34</v>
      </c>
      <c r="H230" s="69" t="s">
        <v>35</v>
      </c>
      <c r="I230" s="69" t="s">
        <v>35</v>
      </c>
      <c r="J230" s="70" t="s">
        <v>207</v>
      </c>
      <c r="K230" s="71">
        <v>16900</v>
      </c>
      <c r="L230" s="58">
        <v>-11291</v>
      </c>
      <c r="M230" s="71">
        <v>5609</v>
      </c>
      <c r="N230" s="72"/>
      <c r="O230" s="71">
        <v>5609</v>
      </c>
      <c r="P230" s="71">
        <v>5609</v>
      </c>
      <c r="Q230" s="71">
        <v>0</v>
      </c>
      <c r="R230" s="59" t="s">
        <v>409</v>
      </c>
      <c r="S230" s="71">
        <v>5609</v>
      </c>
      <c r="T230" s="71">
        <v>0</v>
      </c>
      <c r="U230" s="71">
        <v>0</v>
      </c>
      <c r="V230" s="71">
        <v>5609</v>
      </c>
      <c r="W230" s="71">
        <v>0</v>
      </c>
      <c r="X230" s="71">
        <v>5203.01</v>
      </c>
      <c r="Y230" s="5">
        <f t="shared" si="3"/>
        <v>5609</v>
      </c>
      <c r="Z230" s="5">
        <f t="shared" si="0"/>
        <v>0</v>
      </c>
      <c r="AA230" s="5">
        <f t="shared" si="1"/>
        <v>0</v>
      </c>
      <c r="AB230" s="5">
        <f t="shared" si="2"/>
        <v>0</v>
      </c>
      <c r="AC230" s="4"/>
      <c r="AD230" s="4"/>
    </row>
    <row r="231" spans="1:30" ht="15" hidden="1" customHeight="1" x14ac:dyDescent="0.2">
      <c r="A231" s="68" t="s">
        <v>89</v>
      </c>
      <c r="B231" s="73" t="s">
        <v>195</v>
      </c>
      <c r="C231" s="68" t="s">
        <v>30</v>
      </c>
      <c r="D231" s="68" t="s">
        <v>37</v>
      </c>
      <c r="E231" s="68" t="s">
        <v>32</v>
      </c>
      <c r="F231" s="68" t="s">
        <v>33</v>
      </c>
      <c r="G231" s="68" t="s">
        <v>34</v>
      </c>
      <c r="H231" s="69" t="s">
        <v>35</v>
      </c>
      <c r="I231" s="69" t="s">
        <v>35</v>
      </c>
      <c r="J231" s="70" t="s">
        <v>208</v>
      </c>
      <c r="K231" s="71">
        <v>4153</v>
      </c>
      <c r="L231" s="58">
        <v>-122.3</v>
      </c>
      <c r="M231" s="71">
        <v>4030.7</v>
      </c>
      <c r="N231" s="72"/>
      <c r="O231" s="71">
        <v>4030.7</v>
      </c>
      <c r="P231" s="71">
        <v>4030.7</v>
      </c>
      <c r="Q231" s="71">
        <v>0</v>
      </c>
      <c r="R231" s="59" t="s">
        <v>409</v>
      </c>
      <c r="S231" s="71">
        <v>4030.7000000000003</v>
      </c>
      <c r="T231" s="71">
        <v>0</v>
      </c>
      <c r="U231" s="71">
        <v>0</v>
      </c>
      <c r="V231" s="71">
        <v>4030.7000000000003</v>
      </c>
      <c r="W231" s="71">
        <v>0</v>
      </c>
      <c r="X231" s="71">
        <v>3001.1400000000003</v>
      </c>
      <c r="Y231" s="5">
        <f t="shared" si="3"/>
        <v>4030.7000000000003</v>
      </c>
      <c r="Z231" s="5">
        <f t="shared" si="0"/>
        <v>0</v>
      </c>
      <c r="AA231" s="5">
        <f t="shared" si="1"/>
        <v>0</v>
      </c>
      <c r="AB231" s="5">
        <f t="shared" si="2"/>
        <v>0</v>
      </c>
      <c r="AC231" s="4"/>
      <c r="AD231" s="4"/>
    </row>
    <row r="232" spans="1:30" ht="15" hidden="1" customHeight="1" x14ac:dyDescent="0.2">
      <c r="A232" s="68" t="s">
        <v>89</v>
      </c>
      <c r="B232" s="73" t="s">
        <v>195</v>
      </c>
      <c r="C232" s="68" t="s">
        <v>30</v>
      </c>
      <c r="D232" s="68" t="s">
        <v>37</v>
      </c>
      <c r="E232" s="68" t="s">
        <v>32</v>
      </c>
      <c r="F232" s="68" t="s">
        <v>33</v>
      </c>
      <c r="G232" s="68" t="s">
        <v>34</v>
      </c>
      <c r="H232" s="69" t="s">
        <v>35</v>
      </c>
      <c r="I232" s="69" t="s">
        <v>35</v>
      </c>
      <c r="J232" s="70" t="s">
        <v>209</v>
      </c>
      <c r="K232" s="71">
        <v>3982</v>
      </c>
      <c r="L232" s="58">
        <v>-92.13</v>
      </c>
      <c r="M232" s="71">
        <v>3889.87</v>
      </c>
      <c r="N232" s="72"/>
      <c r="O232" s="71">
        <v>3889.8700000000003</v>
      </c>
      <c r="P232" s="71">
        <v>3889.8700000000003</v>
      </c>
      <c r="Q232" s="71">
        <v>0</v>
      </c>
      <c r="R232" s="59" t="s">
        <v>409</v>
      </c>
      <c r="S232" s="71">
        <v>3889.87</v>
      </c>
      <c r="T232" s="71">
        <v>0</v>
      </c>
      <c r="U232" s="71">
        <v>0</v>
      </c>
      <c r="V232" s="71">
        <v>3889.87</v>
      </c>
      <c r="W232" s="71">
        <v>0</v>
      </c>
      <c r="X232" s="71">
        <v>3561.4500000000003</v>
      </c>
      <c r="Y232" s="5">
        <f t="shared" si="3"/>
        <v>3889.87</v>
      </c>
      <c r="Z232" s="5">
        <f t="shared" si="0"/>
        <v>0</v>
      </c>
      <c r="AA232" s="5">
        <f t="shared" si="1"/>
        <v>0</v>
      </c>
      <c r="AB232" s="5">
        <f t="shared" si="2"/>
        <v>0</v>
      </c>
      <c r="AC232" s="4"/>
      <c r="AD232" s="4"/>
    </row>
    <row r="233" spans="1:30" ht="15" hidden="1" customHeight="1" x14ac:dyDescent="0.2">
      <c r="A233" s="68" t="s">
        <v>89</v>
      </c>
      <c r="B233" s="73" t="s">
        <v>195</v>
      </c>
      <c r="C233" s="68" t="s">
        <v>30</v>
      </c>
      <c r="D233" s="68" t="s">
        <v>37</v>
      </c>
      <c r="E233" s="68" t="s">
        <v>32</v>
      </c>
      <c r="F233" s="68" t="s">
        <v>33</v>
      </c>
      <c r="G233" s="68" t="s">
        <v>34</v>
      </c>
      <c r="H233" s="69" t="s">
        <v>35</v>
      </c>
      <c r="I233" s="69" t="s">
        <v>35</v>
      </c>
      <c r="J233" s="70" t="s">
        <v>210</v>
      </c>
      <c r="K233" s="71">
        <v>4780</v>
      </c>
      <c r="L233" s="58">
        <v>-169.31</v>
      </c>
      <c r="M233" s="71">
        <v>4610.6899999999996</v>
      </c>
      <c r="N233" s="72"/>
      <c r="O233" s="71">
        <v>4610.6900000000005</v>
      </c>
      <c r="P233" s="71">
        <v>4610.6900000000005</v>
      </c>
      <c r="Q233" s="71">
        <v>0</v>
      </c>
      <c r="R233" s="59" t="s">
        <v>409</v>
      </c>
      <c r="S233" s="71">
        <v>4610.6900000000005</v>
      </c>
      <c r="T233" s="71">
        <v>0</v>
      </c>
      <c r="U233" s="71">
        <v>0</v>
      </c>
      <c r="V233" s="71">
        <v>4610.6900000000005</v>
      </c>
      <c r="W233" s="71">
        <v>0</v>
      </c>
      <c r="X233" s="71">
        <v>4224.9400000000005</v>
      </c>
      <c r="Y233" s="5">
        <f t="shared" si="3"/>
        <v>4610.6900000000005</v>
      </c>
      <c r="Z233" s="5">
        <f t="shared" si="0"/>
        <v>0</v>
      </c>
      <c r="AA233" s="5">
        <f t="shared" si="1"/>
        <v>0</v>
      </c>
      <c r="AB233" s="5">
        <f t="shared" si="2"/>
        <v>0</v>
      </c>
      <c r="AC233" s="4"/>
      <c r="AD233" s="4"/>
    </row>
    <row r="234" spans="1:30" ht="15" hidden="1" customHeight="1" x14ac:dyDescent="0.2">
      <c r="A234" s="68" t="s">
        <v>89</v>
      </c>
      <c r="B234" s="73" t="s">
        <v>195</v>
      </c>
      <c r="C234" s="68" t="s">
        <v>30</v>
      </c>
      <c r="D234" s="68" t="s">
        <v>37</v>
      </c>
      <c r="E234" s="68" t="s">
        <v>32</v>
      </c>
      <c r="F234" s="68" t="s">
        <v>33</v>
      </c>
      <c r="G234" s="68" t="s">
        <v>34</v>
      </c>
      <c r="H234" s="69" t="s">
        <v>35</v>
      </c>
      <c r="I234" s="69" t="s">
        <v>35</v>
      </c>
      <c r="J234" s="70" t="s">
        <v>211</v>
      </c>
      <c r="K234" s="71">
        <v>4230</v>
      </c>
      <c r="L234" s="58">
        <v>-71.38</v>
      </c>
      <c r="M234" s="71">
        <v>4158.62</v>
      </c>
      <c r="N234" s="72"/>
      <c r="O234" s="71">
        <v>4158.6200000000008</v>
      </c>
      <c r="P234" s="71">
        <v>4158.6200000000008</v>
      </c>
      <c r="Q234" s="71">
        <v>0</v>
      </c>
      <c r="R234" s="59" t="s">
        <v>409</v>
      </c>
      <c r="S234" s="71">
        <v>4158.62</v>
      </c>
      <c r="T234" s="71">
        <v>0</v>
      </c>
      <c r="U234" s="71">
        <v>0</v>
      </c>
      <c r="V234" s="71">
        <v>4158.62</v>
      </c>
      <c r="W234" s="71">
        <v>0</v>
      </c>
      <c r="X234" s="71">
        <v>3722.2899999999995</v>
      </c>
      <c r="Y234" s="5">
        <f t="shared" si="3"/>
        <v>4158.62</v>
      </c>
      <c r="Z234" s="5">
        <f t="shared" si="0"/>
        <v>0</v>
      </c>
      <c r="AA234" s="5">
        <f t="shared" si="1"/>
        <v>0</v>
      </c>
      <c r="AB234" s="5">
        <f t="shared" si="2"/>
        <v>0</v>
      </c>
      <c r="AC234" s="4"/>
      <c r="AD234" s="4"/>
    </row>
    <row r="235" spans="1:30" ht="15" hidden="1" customHeight="1" x14ac:dyDescent="0.2">
      <c r="A235" s="68" t="s">
        <v>89</v>
      </c>
      <c r="B235" s="73" t="s">
        <v>195</v>
      </c>
      <c r="C235" s="68" t="s">
        <v>30</v>
      </c>
      <c r="D235" s="68" t="s">
        <v>37</v>
      </c>
      <c r="E235" s="68" t="s">
        <v>32</v>
      </c>
      <c r="F235" s="68" t="s">
        <v>33</v>
      </c>
      <c r="G235" s="68" t="s">
        <v>34</v>
      </c>
      <c r="H235" s="69" t="s">
        <v>35</v>
      </c>
      <c r="I235" s="69" t="s">
        <v>35</v>
      </c>
      <c r="J235" s="70" t="s">
        <v>212</v>
      </c>
      <c r="K235" s="71">
        <v>19344</v>
      </c>
      <c r="L235" s="60">
        <v>-13352.4</v>
      </c>
      <c r="M235" s="71">
        <v>5991.6</v>
      </c>
      <c r="N235" s="72"/>
      <c r="O235" s="71">
        <v>5991.6</v>
      </c>
      <c r="P235" s="71">
        <v>5991.6</v>
      </c>
      <c r="Q235" s="71">
        <v>0</v>
      </c>
      <c r="R235" s="59" t="s">
        <v>409</v>
      </c>
      <c r="S235" s="71">
        <v>5991.6</v>
      </c>
      <c r="T235" s="71">
        <v>0</v>
      </c>
      <c r="U235" s="71">
        <v>0</v>
      </c>
      <c r="V235" s="71">
        <v>5991.6</v>
      </c>
      <c r="W235" s="71">
        <v>0</v>
      </c>
      <c r="X235" s="71">
        <v>5490.85</v>
      </c>
      <c r="Y235" s="5">
        <f t="shared" si="3"/>
        <v>5991.6</v>
      </c>
      <c r="Z235" s="5">
        <f t="shared" si="0"/>
        <v>0</v>
      </c>
      <c r="AA235" s="5">
        <f t="shared" si="1"/>
        <v>0</v>
      </c>
      <c r="AB235" s="5">
        <f t="shared" si="2"/>
        <v>0</v>
      </c>
      <c r="AC235" s="4"/>
      <c r="AD235" s="4"/>
    </row>
    <row r="236" spans="1:30" ht="15" hidden="1" customHeight="1" x14ac:dyDescent="0.2">
      <c r="A236" s="68" t="s">
        <v>89</v>
      </c>
      <c r="B236" s="73" t="s">
        <v>195</v>
      </c>
      <c r="C236" s="68" t="s">
        <v>30</v>
      </c>
      <c r="D236" s="68" t="s">
        <v>37</v>
      </c>
      <c r="E236" s="68" t="s">
        <v>32</v>
      </c>
      <c r="F236" s="68" t="s">
        <v>33</v>
      </c>
      <c r="G236" s="68" t="s">
        <v>34</v>
      </c>
      <c r="H236" s="69" t="s">
        <v>35</v>
      </c>
      <c r="I236" s="69" t="s">
        <v>35</v>
      </c>
      <c r="J236" s="70" t="s">
        <v>213</v>
      </c>
      <c r="K236" s="71">
        <v>8593</v>
      </c>
      <c r="L236" s="58">
        <v>-356</v>
      </c>
      <c r="M236" s="71">
        <v>8237</v>
      </c>
      <c r="N236" s="72"/>
      <c r="O236" s="71">
        <v>8237</v>
      </c>
      <c r="P236" s="71">
        <v>8237</v>
      </c>
      <c r="Q236" s="71">
        <v>0</v>
      </c>
      <c r="R236" s="59" t="s">
        <v>409</v>
      </c>
      <c r="S236" s="71">
        <v>8237</v>
      </c>
      <c r="T236" s="71">
        <v>0</v>
      </c>
      <c r="U236" s="71">
        <v>0</v>
      </c>
      <c r="V236" s="71">
        <v>8237</v>
      </c>
      <c r="W236" s="71">
        <v>0</v>
      </c>
      <c r="X236" s="71">
        <v>7547.58</v>
      </c>
      <c r="Y236" s="5">
        <f t="shared" si="3"/>
        <v>8237</v>
      </c>
      <c r="Z236" s="5">
        <f t="shared" si="0"/>
        <v>0</v>
      </c>
      <c r="AA236" s="5">
        <f t="shared" si="1"/>
        <v>0</v>
      </c>
      <c r="AB236" s="5">
        <f t="shared" si="2"/>
        <v>0</v>
      </c>
      <c r="AC236" s="4"/>
      <c r="AD236" s="4"/>
    </row>
    <row r="237" spans="1:30" ht="15" hidden="1" customHeight="1" x14ac:dyDescent="0.2">
      <c r="A237" s="68" t="s">
        <v>89</v>
      </c>
      <c r="B237" s="73" t="s">
        <v>195</v>
      </c>
      <c r="C237" s="68" t="s">
        <v>30</v>
      </c>
      <c r="D237" s="68" t="s">
        <v>37</v>
      </c>
      <c r="E237" s="68" t="s">
        <v>32</v>
      </c>
      <c r="F237" s="68" t="s">
        <v>33</v>
      </c>
      <c r="G237" s="68" t="s">
        <v>44</v>
      </c>
      <c r="H237" s="69" t="s">
        <v>45</v>
      </c>
      <c r="I237" s="69" t="s">
        <v>45</v>
      </c>
      <c r="J237" s="70" t="s">
        <v>511</v>
      </c>
      <c r="K237" s="71">
        <v>0</v>
      </c>
      <c r="L237" s="58">
        <v>1759.79</v>
      </c>
      <c r="M237" s="71">
        <v>1759.79</v>
      </c>
      <c r="N237" s="72"/>
      <c r="O237" s="71">
        <v>1759.79</v>
      </c>
      <c r="P237" s="71">
        <v>1759.79</v>
      </c>
      <c r="Q237" s="71">
        <v>0</v>
      </c>
      <c r="R237" s="59" t="s">
        <v>409</v>
      </c>
      <c r="S237" s="71">
        <v>0</v>
      </c>
      <c r="T237" s="71">
        <v>0</v>
      </c>
      <c r="U237" s="71">
        <v>1759.79</v>
      </c>
      <c r="V237" s="71">
        <v>1759.79</v>
      </c>
      <c r="W237" s="71">
        <v>0</v>
      </c>
      <c r="X237" s="71">
        <v>1759.79</v>
      </c>
      <c r="Y237" s="5">
        <f t="shared" si="3"/>
        <v>1759.79</v>
      </c>
      <c r="Z237" s="5">
        <f t="shared" si="0"/>
        <v>0</v>
      </c>
      <c r="AA237" s="5">
        <f t="shared" si="1"/>
        <v>0</v>
      </c>
      <c r="AB237" s="5">
        <f t="shared" si="2"/>
        <v>0</v>
      </c>
      <c r="AC237" s="4"/>
      <c r="AD237" s="4"/>
    </row>
    <row r="238" spans="1:30" ht="15" hidden="1" customHeight="1" x14ac:dyDescent="0.2">
      <c r="A238" s="68" t="s">
        <v>89</v>
      </c>
      <c r="B238" s="73" t="s">
        <v>195</v>
      </c>
      <c r="C238" s="68" t="s">
        <v>30</v>
      </c>
      <c r="D238" s="68" t="s">
        <v>37</v>
      </c>
      <c r="E238" s="68" t="s">
        <v>32</v>
      </c>
      <c r="F238" s="68" t="s">
        <v>33</v>
      </c>
      <c r="G238" s="68" t="s">
        <v>34</v>
      </c>
      <c r="H238" s="69" t="s">
        <v>35</v>
      </c>
      <c r="I238" s="69" t="s">
        <v>35</v>
      </c>
      <c r="J238" s="70" t="s">
        <v>214</v>
      </c>
      <c r="K238" s="71">
        <v>9282</v>
      </c>
      <c r="L238" s="58">
        <v>-9282</v>
      </c>
      <c r="M238" s="71">
        <v>0</v>
      </c>
      <c r="N238" s="72"/>
      <c r="O238" s="71">
        <v>0</v>
      </c>
      <c r="P238" s="71">
        <v>0</v>
      </c>
      <c r="Q238" s="71">
        <v>0</v>
      </c>
      <c r="R238" s="59" t="s">
        <v>409</v>
      </c>
      <c r="S238" s="71">
        <v>0</v>
      </c>
      <c r="T238" s="71">
        <v>0</v>
      </c>
      <c r="U238" s="71">
        <v>0</v>
      </c>
      <c r="V238" s="71">
        <v>0</v>
      </c>
      <c r="W238" s="71">
        <v>0</v>
      </c>
      <c r="X238" s="71">
        <v>0</v>
      </c>
      <c r="Y238" s="5">
        <f t="shared" si="3"/>
        <v>0</v>
      </c>
      <c r="Z238" s="5">
        <f t="shared" si="0"/>
        <v>0</v>
      </c>
      <c r="AA238" s="5">
        <f t="shared" si="1"/>
        <v>0</v>
      </c>
      <c r="AB238" s="5">
        <f t="shared" si="2"/>
        <v>0</v>
      </c>
      <c r="AC238" s="4"/>
      <c r="AD238" s="4"/>
    </row>
    <row r="239" spans="1:30" ht="15" hidden="1" customHeight="1" x14ac:dyDescent="0.2">
      <c r="A239" s="68" t="s">
        <v>89</v>
      </c>
      <c r="B239" s="68" t="s">
        <v>195</v>
      </c>
      <c r="C239" s="68" t="s">
        <v>30</v>
      </c>
      <c r="D239" s="68" t="s">
        <v>37</v>
      </c>
      <c r="E239" s="68" t="s">
        <v>32</v>
      </c>
      <c r="F239" s="68" t="s">
        <v>33</v>
      </c>
      <c r="G239" s="68" t="s">
        <v>34</v>
      </c>
      <c r="H239" s="69" t="s">
        <v>35</v>
      </c>
      <c r="I239" s="69" t="s">
        <v>35</v>
      </c>
      <c r="J239" s="70" t="s">
        <v>215</v>
      </c>
      <c r="K239" s="71">
        <v>9282</v>
      </c>
      <c r="L239" s="58">
        <v>-388.92000000000036</v>
      </c>
      <c r="M239" s="71">
        <v>8893.08</v>
      </c>
      <c r="N239" s="72"/>
      <c r="O239" s="71">
        <v>8893.08</v>
      </c>
      <c r="P239" s="71">
        <v>8893.08</v>
      </c>
      <c r="Q239" s="71">
        <v>0</v>
      </c>
      <c r="R239" s="59" t="s">
        <v>409</v>
      </c>
      <c r="S239" s="71">
        <v>8893.08</v>
      </c>
      <c r="T239" s="71">
        <v>0</v>
      </c>
      <c r="U239" s="71">
        <v>0</v>
      </c>
      <c r="V239" s="71">
        <v>8893.08</v>
      </c>
      <c r="W239" s="71">
        <v>0</v>
      </c>
      <c r="X239" s="71">
        <v>8123.1900000000005</v>
      </c>
      <c r="Y239" s="5">
        <f t="shared" si="3"/>
        <v>8893.08</v>
      </c>
      <c r="Z239" s="5">
        <f t="shared" si="0"/>
        <v>0</v>
      </c>
      <c r="AA239" s="5">
        <f t="shared" si="1"/>
        <v>0</v>
      </c>
      <c r="AB239" s="5">
        <f t="shared" si="2"/>
        <v>0</v>
      </c>
      <c r="AC239" s="4"/>
      <c r="AD239" s="4"/>
    </row>
    <row r="240" spans="1:30" ht="15" hidden="1" customHeight="1" x14ac:dyDescent="0.2">
      <c r="A240" s="68" t="s">
        <v>89</v>
      </c>
      <c r="B240" s="73" t="s">
        <v>195</v>
      </c>
      <c r="C240" s="68" t="s">
        <v>30</v>
      </c>
      <c r="D240" s="68" t="s">
        <v>37</v>
      </c>
      <c r="E240" s="68" t="s">
        <v>32</v>
      </c>
      <c r="F240" s="68" t="s">
        <v>33</v>
      </c>
      <c r="G240" s="68" t="s">
        <v>34</v>
      </c>
      <c r="H240" s="69" t="s">
        <v>35</v>
      </c>
      <c r="I240" s="69" t="s">
        <v>35</v>
      </c>
      <c r="J240" s="70" t="s">
        <v>216</v>
      </c>
      <c r="K240" s="71">
        <v>9238</v>
      </c>
      <c r="L240" s="58">
        <v>-481.11</v>
      </c>
      <c r="M240" s="71">
        <v>8756.89</v>
      </c>
      <c r="N240" s="72"/>
      <c r="O240" s="71">
        <v>8756.8899999999976</v>
      </c>
      <c r="P240" s="71">
        <v>8756.8899999999976</v>
      </c>
      <c r="Q240" s="71">
        <v>0</v>
      </c>
      <c r="R240" s="59" t="s">
        <v>409</v>
      </c>
      <c r="S240" s="71">
        <v>8756.89</v>
      </c>
      <c r="T240" s="71">
        <v>0</v>
      </c>
      <c r="U240" s="71">
        <v>0</v>
      </c>
      <c r="V240" s="71">
        <v>8756.89</v>
      </c>
      <c r="W240" s="71">
        <v>0</v>
      </c>
      <c r="X240" s="71">
        <v>7941.1799999999985</v>
      </c>
      <c r="Y240" s="5">
        <f t="shared" si="3"/>
        <v>8756.89</v>
      </c>
      <c r="Z240" s="5">
        <f t="shared" si="0"/>
        <v>0</v>
      </c>
      <c r="AA240" s="5">
        <f t="shared" si="1"/>
        <v>0</v>
      </c>
      <c r="AB240" s="5">
        <f t="shared" si="2"/>
        <v>0</v>
      </c>
      <c r="AC240" s="4"/>
      <c r="AD240" s="4"/>
    </row>
    <row r="241" spans="1:30" ht="15" hidden="1" customHeight="1" x14ac:dyDescent="0.2">
      <c r="A241" s="68" t="s">
        <v>89</v>
      </c>
      <c r="B241" s="73" t="s">
        <v>195</v>
      </c>
      <c r="C241" s="68" t="s">
        <v>30</v>
      </c>
      <c r="D241" s="68" t="s">
        <v>37</v>
      </c>
      <c r="E241" s="68" t="s">
        <v>32</v>
      </c>
      <c r="F241" s="68" t="s">
        <v>33</v>
      </c>
      <c r="G241" s="68" t="s">
        <v>34</v>
      </c>
      <c r="H241" s="69" t="s">
        <v>35</v>
      </c>
      <c r="I241" s="69" t="s">
        <v>35</v>
      </c>
      <c r="J241" s="70" t="s">
        <v>217</v>
      </c>
      <c r="K241" s="71">
        <v>7209</v>
      </c>
      <c r="L241" s="58">
        <v>-4209</v>
      </c>
      <c r="M241" s="71">
        <v>3000</v>
      </c>
      <c r="N241" s="72"/>
      <c r="O241" s="71">
        <v>3000</v>
      </c>
      <c r="P241" s="71">
        <v>3000</v>
      </c>
      <c r="Q241" s="71">
        <v>0</v>
      </c>
      <c r="R241" s="59" t="s">
        <v>409</v>
      </c>
      <c r="S241" s="71">
        <v>3000</v>
      </c>
      <c r="T241" s="71">
        <v>0</v>
      </c>
      <c r="U241" s="71">
        <v>0</v>
      </c>
      <c r="V241" s="71">
        <v>3000</v>
      </c>
      <c r="W241" s="71">
        <v>0</v>
      </c>
      <c r="X241" s="71">
        <v>2700</v>
      </c>
      <c r="Y241" s="5">
        <f t="shared" si="3"/>
        <v>3000</v>
      </c>
      <c r="Z241" s="5">
        <f t="shared" si="0"/>
        <v>0</v>
      </c>
      <c r="AA241" s="5">
        <f t="shared" si="1"/>
        <v>0</v>
      </c>
      <c r="AB241" s="5">
        <f t="shared" si="2"/>
        <v>0</v>
      </c>
      <c r="AC241" s="4"/>
      <c r="AD241" s="4"/>
    </row>
    <row r="242" spans="1:30" ht="15" hidden="1" customHeight="1" x14ac:dyDescent="0.2">
      <c r="A242" s="68" t="s">
        <v>89</v>
      </c>
      <c r="B242" s="73" t="s">
        <v>195</v>
      </c>
      <c r="C242" s="68" t="s">
        <v>30</v>
      </c>
      <c r="D242" s="68" t="s">
        <v>37</v>
      </c>
      <c r="E242" s="68" t="s">
        <v>32</v>
      </c>
      <c r="F242" s="68" t="s">
        <v>33</v>
      </c>
      <c r="G242" s="68" t="s">
        <v>34</v>
      </c>
      <c r="H242" s="69" t="s">
        <v>35</v>
      </c>
      <c r="I242" s="69" t="s">
        <v>35</v>
      </c>
      <c r="J242" s="70" t="s">
        <v>218</v>
      </c>
      <c r="K242" s="71">
        <v>11344</v>
      </c>
      <c r="L242" s="58">
        <v>-462.57000000000005</v>
      </c>
      <c r="M242" s="71">
        <v>10881.43</v>
      </c>
      <c r="N242" s="72"/>
      <c r="O242" s="78">
        <v>10881.430000000002</v>
      </c>
      <c r="P242" s="71">
        <v>10881.430000000002</v>
      </c>
      <c r="Q242" s="78">
        <v>0</v>
      </c>
      <c r="R242" s="59" t="s">
        <v>409</v>
      </c>
      <c r="S242" s="71">
        <v>10881.429999999998</v>
      </c>
      <c r="T242" s="78">
        <v>0</v>
      </c>
      <c r="U242" s="78">
        <v>0</v>
      </c>
      <c r="V242" s="78">
        <v>10881.429999999998</v>
      </c>
      <c r="W242" s="78">
        <v>1.8189894035458565E-12</v>
      </c>
      <c r="X242" s="78">
        <v>8875.3700000000008</v>
      </c>
      <c r="Y242" s="5">
        <f t="shared" si="3"/>
        <v>10881.429999999998</v>
      </c>
      <c r="Z242" s="5">
        <f t="shared" si="0"/>
        <v>0</v>
      </c>
      <c r="AA242" s="5">
        <f t="shared" si="1"/>
        <v>0</v>
      </c>
      <c r="AB242" s="5">
        <f t="shared" si="2"/>
        <v>0</v>
      </c>
      <c r="AC242" s="4"/>
      <c r="AD242" s="4"/>
    </row>
    <row r="243" spans="1:30" ht="15" hidden="1" customHeight="1" x14ac:dyDescent="0.2">
      <c r="A243" s="68" t="s">
        <v>89</v>
      </c>
      <c r="B243" s="73" t="s">
        <v>195</v>
      </c>
      <c r="C243" s="68" t="s">
        <v>30</v>
      </c>
      <c r="D243" s="68" t="s">
        <v>37</v>
      </c>
      <c r="E243" s="68" t="s">
        <v>32</v>
      </c>
      <c r="F243" s="68" t="s">
        <v>33</v>
      </c>
      <c r="G243" s="68" t="s">
        <v>34</v>
      </c>
      <c r="H243" s="69" t="s">
        <v>35</v>
      </c>
      <c r="I243" s="69" t="s">
        <v>35</v>
      </c>
      <c r="J243" s="70" t="s">
        <v>219</v>
      </c>
      <c r="K243" s="71">
        <v>19089</v>
      </c>
      <c r="L243" s="58">
        <v>-13460.18</v>
      </c>
      <c r="M243" s="71">
        <v>5628.82</v>
      </c>
      <c r="N243" s="72"/>
      <c r="O243" s="71">
        <v>5628.8200000000006</v>
      </c>
      <c r="P243" s="71">
        <v>5628.8200000000006</v>
      </c>
      <c r="Q243" s="71">
        <v>0</v>
      </c>
      <c r="R243" s="59" t="s">
        <v>409</v>
      </c>
      <c r="S243" s="71">
        <v>5628.82</v>
      </c>
      <c r="T243" s="71">
        <v>0</v>
      </c>
      <c r="U243" s="71">
        <v>0</v>
      </c>
      <c r="V243" s="71">
        <v>5628.82</v>
      </c>
      <c r="W243" s="71">
        <v>0</v>
      </c>
      <c r="X243" s="71">
        <v>4070.43</v>
      </c>
      <c r="Y243" s="5">
        <f t="shared" si="3"/>
        <v>5628.82</v>
      </c>
      <c r="Z243" s="5">
        <f t="shared" si="0"/>
        <v>0</v>
      </c>
      <c r="AA243" s="5">
        <f t="shared" si="1"/>
        <v>0</v>
      </c>
      <c r="AB243" s="5">
        <f t="shared" si="2"/>
        <v>0</v>
      </c>
      <c r="AC243" s="4"/>
      <c r="AD243" s="4"/>
    </row>
    <row r="244" spans="1:30" ht="15" hidden="1" customHeight="1" x14ac:dyDescent="0.2">
      <c r="A244" s="68" t="s">
        <v>89</v>
      </c>
      <c r="B244" s="73" t="s">
        <v>195</v>
      </c>
      <c r="C244" s="68" t="s">
        <v>30</v>
      </c>
      <c r="D244" s="68" t="s">
        <v>37</v>
      </c>
      <c r="E244" s="68" t="s">
        <v>32</v>
      </c>
      <c r="F244" s="68" t="s">
        <v>33</v>
      </c>
      <c r="G244" s="68" t="s">
        <v>34</v>
      </c>
      <c r="H244" s="69" t="s">
        <v>35</v>
      </c>
      <c r="I244" s="69" t="s">
        <v>35</v>
      </c>
      <c r="J244" s="70" t="s">
        <v>220</v>
      </c>
      <c r="K244" s="71">
        <v>122766</v>
      </c>
      <c r="L244" s="58">
        <v>-3635.6000000000004</v>
      </c>
      <c r="M244" s="71">
        <v>119130.4</v>
      </c>
      <c r="N244" s="72"/>
      <c r="O244" s="71">
        <v>119130.39999999997</v>
      </c>
      <c r="P244" s="71">
        <v>119130.39999999997</v>
      </c>
      <c r="Q244" s="71">
        <v>0</v>
      </c>
      <c r="R244" s="59" t="s">
        <v>409</v>
      </c>
      <c r="S244" s="71">
        <v>119130.4</v>
      </c>
      <c r="T244" s="71">
        <v>0</v>
      </c>
      <c r="U244" s="71">
        <v>0</v>
      </c>
      <c r="V244" s="71">
        <v>119130.4</v>
      </c>
      <c r="W244" s="71">
        <v>0</v>
      </c>
      <c r="X244" s="71">
        <v>76294.8</v>
      </c>
      <c r="Y244" s="5">
        <f t="shared" si="3"/>
        <v>119130.4</v>
      </c>
      <c r="Z244" s="5">
        <f t="shared" si="0"/>
        <v>0</v>
      </c>
      <c r="AA244" s="5">
        <f t="shared" si="1"/>
        <v>0</v>
      </c>
      <c r="AB244" s="5">
        <f t="shared" si="2"/>
        <v>0</v>
      </c>
      <c r="AC244" s="4"/>
      <c r="AD244" s="4"/>
    </row>
    <row r="245" spans="1:30" ht="15" hidden="1" customHeight="1" x14ac:dyDescent="0.2">
      <c r="A245" s="68" t="s">
        <v>89</v>
      </c>
      <c r="B245" s="73" t="s">
        <v>195</v>
      </c>
      <c r="C245" s="68" t="s">
        <v>30</v>
      </c>
      <c r="D245" s="68" t="s">
        <v>37</v>
      </c>
      <c r="E245" s="68" t="s">
        <v>32</v>
      </c>
      <c r="F245" s="68" t="s">
        <v>33</v>
      </c>
      <c r="G245" s="68" t="s">
        <v>34</v>
      </c>
      <c r="H245" s="69" t="s">
        <v>35</v>
      </c>
      <c r="I245" s="69" t="s">
        <v>35</v>
      </c>
      <c r="J245" s="70" t="s">
        <v>221</v>
      </c>
      <c r="K245" s="71">
        <v>7920</v>
      </c>
      <c r="L245" s="58">
        <v>-375.78000000000003</v>
      </c>
      <c r="M245" s="71">
        <v>7544.22</v>
      </c>
      <c r="N245" s="72"/>
      <c r="O245" s="71">
        <v>7544.2200000000021</v>
      </c>
      <c r="P245" s="71">
        <v>7544.2200000000021</v>
      </c>
      <c r="Q245" s="71">
        <v>0</v>
      </c>
      <c r="R245" s="59" t="s">
        <v>409</v>
      </c>
      <c r="S245" s="71">
        <v>7544.2199999999993</v>
      </c>
      <c r="T245" s="71">
        <v>0</v>
      </c>
      <c r="U245" s="71">
        <v>0</v>
      </c>
      <c r="V245" s="71">
        <v>7544.2199999999993</v>
      </c>
      <c r="W245" s="71">
        <v>9.0949470177292824E-13</v>
      </c>
      <c r="X245" s="71">
        <v>6911.1200000000008</v>
      </c>
      <c r="Y245" s="5">
        <f t="shared" si="3"/>
        <v>7544.2199999999993</v>
      </c>
      <c r="Z245" s="5">
        <f t="shared" si="0"/>
        <v>0</v>
      </c>
      <c r="AA245" s="5">
        <f t="shared" si="1"/>
        <v>0</v>
      </c>
      <c r="AB245" s="5">
        <f t="shared" si="2"/>
        <v>0</v>
      </c>
      <c r="AC245" s="4"/>
      <c r="AD245" s="4"/>
    </row>
    <row r="246" spans="1:30" ht="15" hidden="1" customHeight="1" x14ac:dyDescent="0.2">
      <c r="A246" s="68" t="s">
        <v>89</v>
      </c>
      <c r="B246" s="73" t="s">
        <v>195</v>
      </c>
      <c r="C246" s="68" t="s">
        <v>30</v>
      </c>
      <c r="D246" s="68" t="s">
        <v>37</v>
      </c>
      <c r="E246" s="68" t="s">
        <v>32</v>
      </c>
      <c r="F246" s="68" t="s">
        <v>33</v>
      </c>
      <c r="G246" s="68" t="s">
        <v>34</v>
      </c>
      <c r="H246" s="69" t="s">
        <v>35</v>
      </c>
      <c r="I246" s="69" t="s">
        <v>35</v>
      </c>
      <c r="J246" s="70" t="s">
        <v>222</v>
      </c>
      <c r="K246" s="71">
        <v>6759</v>
      </c>
      <c r="L246" s="58">
        <v>-344.02</v>
      </c>
      <c r="M246" s="71">
        <v>6414.98</v>
      </c>
      <c r="N246" s="72"/>
      <c r="O246" s="71">
        <v>6414.9800000000014</v>
      </c>
      <c r="P246" s="71">
        <v>6414.9800000000014</v>
      </c>
      <c r="Q246" s="71">
        <v>0</v>
      </c>
      <c r="R246" s="59" t="s">
        <v>409</v>
      </c>
      <c r="S246" s="71">
        <v>6414.98</v>
      </c>
      <c r="T246" s="71">
        <v>0</v>
      </c>
      <c r="U246" s="71">
        <v>0</v>
      </c>
      <c r="V246" s="71">
        <v>6414.98</v>
      </c>
      <c r="W246" s="71">
        <v>0</v>
      </c>
      <c r="X246" s="71">
        <v>5108.3600000000015</v>
      </c>
      <c r="Y246" s="5">
        <f t="shared" si="3"/>
        <v>6414.98</v>
      </c>
      <c r="Z246" s="5">
        <f t="shared" si="0"/>
        <v>0</v>
      </c>
      <c r="AA246" s="5">
        <f t="shared" si="1"/>
        <v>0</v>
      </c>
      <c r="AB246" s="5">
        <f t="shared" si="2"/>
        <v>0</v>
      </c>
      <c r="AC246" s="4"/>
      <c r="AD246" s="4"/>
    </row>
    <row r="247" spans="1:30" ht="15" hidden="1" customHeight="1" x14ac:dyDescent="0.2">
      <c r="A247" s="68" t="s">
        <v>89</v>
      </c>
      <c r="B247" s="73" t="s">
        <v>195</v>
      </c>
      <c r="C247" s="68" t="s">
        <v>30</v>
      </c>
      <c r="D247" s="68" t="s">
        <v>37</v>
      </c>
      <c r="E247" s="68" t="s">
        <v>32</v>
      </c>
      <c r="F247" s="68" t="s">
        <v>33</v>
      </c>
      <c r="G247" s="68" t="s">
        <v>34</v>
      </c>
      <c r="H247" s="69" t="s">
        <v>35</v>
      </c>
      <c r="I247" s="69" t="s">
        <v>35</v>
      </c>
      <c r="J247" s="70" t="s">
        <v>223</v>
      </c>
      <c r="K247" s="71">
        <v>6670</v>
      </c>
      <c r="L247" s="58">
        <v>-196.63000000000002</v>
      </c>
      <c r="M247" s="71">
        <v>6473.37</v>
      </c>
      <c r="N247" s="72"/>
      <c r="O247" s="71">
        <v>6473.3700000000008</v>
      </c>
      <c r="P247" s="71">
        <v>6473.3700000000008</v>
      </c>
      <c r="Q247" s="71">
        <v>0</v>
      </c>
      <c r="R247" s="59" t="s">
        <v>409</v>
      </c>
      <c r="S247" s="71">
        <v>6473.37</v>
      </c>
      <c r="T247" s="71">
        <v>0</v>
      </c>
      <c r="U247" s="71">
        <v>0</v>
      </c>
      <c r="V247" s="71">
        <v>6473.37</v>
      </c>
      <c r="W247" s="71">
        <v>0</v>
      </c>
      <c r="X247" s="71">
        <v>5762.1900000000005</v>
      </c>
      <c r="Y247" s="5">
        <f t="shared" si="3"/>
        <v>6473.37</v>
      </c>
      <c r="Z247" s="5">
        <f t="shared" si="0"/>
        <v>0</v>
      </c>
      <c r="AA247" s="5">
        <f t="shared" si="1"/>
        <v>0</v>
      </c>
      <c r="AB247" s="5">
        <f t="shared" si="2"/>
        <v>0</v>
      </c>
      <c r="AC247" s="4"/>
      <c r="AD247" s="4"/>
    </row>
    <row r="248" spans="1:30" ht="15" hidden="1" customHeight="1" x14ac:dyDescent="0.2">
      <c r="A248" s="68" t="s">
        <v>89</v>
      </c>
      <c r="B248" s="73" t="s">
        <v>195</v>
      </c>
      <c r="C248" s="68" t="s">
        <v>30</v>
      </c>
      <c r="D248" s="68" t="s">
        <v>37</v>
      </c>
      <c r="E248" s="68" t="s">
        <v>32</v>
      </c>
      <c r="F248" s="68" t="s">
        <v>33</v>
      </c>
      <c r="G248" s="68" t="s">
        <v>34</v>
      </c>
      <c r="H248" s="69" t="s">
        <v>35</v>
      </c>
      <c r="I248" s="69" t="s">
        <v>35</v>
      </c>
      <c r="J248" s="70" t="s">
        <v>224</v>
      </c>
      <c r="K248" s="71">
        <v>20463</v>
      </c>
      <c r="L248" s="58">
        <v>-13707.38</v>
      </c>
      <c r="M248" s="71">
        <v>6755.6200000000008</v>
      </c>
      <c r="N248" s="72"/>
      <c r="O248" s="71">
        <v>6755.6239999999989</v>
      </c>
      <c r="P248" s="71">
        <v>6755.6239999999989</v>
      </c>
      <c r="Q248" s="71">
        <v>0</v>
      </c>
      <c r="R248" s="59" t="s">
        <v>409</v>
      </c>
      <c r="S248" s="71">
        <v>6755.62</v>
      </c>
      <c r="T248" s="71">
        <v>0</v>
      </c>
      <c r="U248" s="71">
        <v>0</v>
      </c>
      <c r="V248" s="71">
        <v>6755.62</v>
      </c>
      <c r="W248" s="71">
        <v>0</v>
      </c>
      <c r="X248" s="71">
        <v>6190.1</v>
      </c>
      <c r="Y248" s="5">
        <f t="shared" si="3"/>
        <v>6755.62</v>
      </c>
      <c r="Z248" s="5">
        <f t="shared" si="0"/>
        <v>0</v>
      </c>
      <c r="AA248" s="5">
        <f t="shared" si="1"/>
        <v>0</v>
      </c>
      <c r="AB248" s="5">
        <f t="shared" si="2"/>
        <v>0</v>
      </c>
      <c r="AC248" s="4"/>
      <c r="AD248" s="4"/>
    </row>
    <row r="249" spans="1:30" ht="15" hidden="1" customHeight="1" x14ac:dyDescent="0.2">
      <c r="A249" s="68" t="s">
        <v>89</v>
      </c>
      <c r="B249" s="73" t="s">
        <v>195</v>
      </c>
      <c r="C249" s="68" t="s">
        <v>30</v>
      </c>
      <c r="D249" s="68" t="s">
        <v>37</v>
      </c>
      <c r="E249" s="68" t="s">
        <v>32</v>
      </c>
      <c r="F249" s="68" t="s">
        <v>33</v>
      </c>
      <c r="G249" s="68" t="s">
        <v>34</v>
      </c>
      <c r="H249" s="69" t="s">
        <v>35</v>
      </c>
      <c r="I249" s="69" t="s">
        <v>35</v>
      </c>
      <c r="J249" s="70" t="s">
        <v>225</v>
      </c>
      <c r="K249" s="71">
        <v>6720</v>
      </c>
      <c r="L249" s="58">
        <v>-114.43</v>
      </c>
      <c r="M249" s="71">
        <v>6605.57</v>
      </c>
      <c r="N249" s="72"/>
      <c r="O249" s="71">
        <v>6605.5699999999988</v>
      </c>
      <c r="P249" s="71">
        <v>6605.5699999999988</v>
      </c>
      <c r="Q249" s="71">
        <v>0</v>
      </c>
      <c r="R249" s="59" t="s">
        <v>409</v>
      </c>
      <c r="S249" s="71">
        <v>6605.57</v>
      </c>
      <c r="T249" s="71">
        <v>0</v>
      </c>
      <c r="U249" s="71">
        <v>0</v>
      </c>
      <c r="V249" s="71">
        <v>6605.57</v>
      </c>
      <c r="W249" s="71">
        <v>0</v>
      </c>
      <c r="X249" s="71">
        <v>5404.869999999999</v>
      </c>
      <c r="Y249" s="5">
        <f t="shared" si="3"/>
        <v>6605.57</v>
      </c>
      <c r="Z249" s="5">
        <f t="shared" si="0"/>
        <v>0</v>
      </c>
      <c r="AA249" s="5">
        <f t="shared" si="1"/>
        <v>0</v>
      </c>
      <c r="AB249" s="5">
        <f t="shared" si="2"/>
        <v>0</v>
      </c>
      <c r="AC249" s="4"/>
      <c r="AD249" s="4"/>
    </row>
    <row r="250" spans="1:30" ht="15" hidden="1" customHeight="1" x14ac:dyDescent="0.2">
      <c r="A250" s="68" t="s">
        <v>89</v>
      </c>
      <c r="B250" s="73" t="s">
        <v>195</v>
      </c>
      <c r="C250" s="68" t="s">
        <v>30</v>
      </c>
      <c r="D250" s="68" t="s">
        <v>37</v>
      </c>
      <c r="E250" s="68" t="s">
        <v>32</v>
      </c>
      <c r="F250" s="68" t="s">
        <v>33</v>
      </c>
      <c r="G250" s="68" t="s">
        <v>34</v>
      </c>
      <c r="H250" s="69" t="s">
        <v>35</v>
      </c>
      <c r="I250" s="69" t="s">
        <v>35</v>
      </c>
      <c r="J250" s="70" t="s">
        <v>226</v>
      </c>
      <c r="K250" s="71">
        <v>4032</v>
      </c>
      <c r="L250" s="58">
        <v>44.55</v>
      </c>
      <c r="M250" s="71">
        <v>4076.55</v>
      </c>
      <c r="N250" s="72"/>
      <c r="O250" s="71">
        <v>4076.55</v>
      </c>
      <c r="P250" s="71">
        <v>4076.55</v>
      </c>
      <c r="Q250" s="71">
        <v>0</v>
      </c>
      <c r="R250" s="59" t="s">
        <v>409</v>
      </c>
      <c r="S250" s="71">
        <v>4076.55</v>
      </c>
      <c r="T250" s="71">
        <v>0</v>
      </c>
      <c r="U250" s="71">
        <v>0</v>
      </c>
      <c r="V250" s="71">
        <v>4076.55</v>
      </c>
      <c r="W250" s="71">
        <v>0</v>
      </c>
      <c r="X250" s="71">
        <v>3723.01</v>
      </c>
      <c r="Y250" s="5">
        <f t="shared" si="3"/>
        <v>4076.55</v>
      </c>
      <c r="Z250" s="5">
        <f t="shared" si="0"/>
        <v>0</v>
      </c>
      <c r="AA250" s="5">
        <f t="shared" si="1"/>
        <v>0</v>
      </c>
      <c r="AB250" s="5">
        <f t="shared" si="2"/>
        <v>0</v>
      </c>
      <c r="AC250" s="4"/>
      <c r="AD250" s="4"/>
    </row>
    <row r="251" spans="1:30" ht="15" hidden="1" customHeight="1" x14ac:dyDescent="0.2">
      <c r="A251" s="68" t="s">
        <v>89</v>
      </c>
      <c r="B251" s="73" t="s">
        <v>195</v>
      </c>
      <c r="C251" s="68" t="s">
        <v>30</v>
      </c>
      <c r="D251" s="68" t="s">
        <v>37</v>
      </c>
      <c r="E251" s="68" t="s">
        <v>32</v>
      </c>
      <c r="F251" s="68" t="s">
        <v>33</v>
      </c>
      <c r="G251" s="68" t="s">
        <v>34</v>
      </c>
      <c r="H251" s="69" t="s">
        <v>35</v>
      </c>
      <c r="I251" s="69" t="s">
        <v>35</v>
      </c>
      <c r="J251" s="70" t="s">
        <v>227</v>
      </c>
      <c r="K251" s="71">
        <v>3678</v>
      </c>
      <c r="L251" s="58">
        <v>372.67</v>
      </c>
      <c r="M251" s="71">
        <v>4050.67</v>
      </c>
      <c r="N251" s="72"/>
      <c r="O251" s="71">
        <v>4050.6699999999992</v>
      </c>
      <c r="P251" s="71">
        <v>4050.6699999999992</v>
      </c>
      <c r="Q251" s="71">
        <v>0</v>
      </c>
      <c r="R251" s="59" t="s">
        <v>409</v>
      </c>
      <c r="S251" s="71">
        <v>4050.6699999999996</v>
      </c>
      <c r="T251" s="71">
        <v>0</v>
      </c>
      <c r="U251" s="71">
        <v>0</v>
      </c>
      <c r="V251" s="71">
        <v>4050.6699999999996</v>
      </c>
      <c r="W251" s="71">
        <v>4.5474735088646412E-13</v>
      </c>
      <c r="X251" s="71">
        <v>3362.56</v>
      </c>
      <c r="Y251" s="5">
        <f t="shared" si="3"/>
        <v>4050.6699999999996</v>
      </c>
      <c r="Z251" s="5">
        <f t="shared" si="0"/>
        <v>0</v>
      </c>
      <c r="AA251" s="5">
        <f t="shared" si="1"/>
        <v>0</v>
      </c>
      <c r="AB251" s="5">
        <f t="shared" si="2"/>
        <v>0</v>
      </c>
      <c r="AC251" s="4"/>
      <c r="AD251" s="4"/>
    </row>
    <row r="252" spans="1:30" ht="15" hidden="1" customHeight="1" x14ac:dyDescent="0.2">
      <c r="A252" s="68" t="s">
        <v>89</v>
      </c>
      <c r="B252" s="68" t="s">
        <v>195</v>
      </c>
      <c r="C252" s="68" t="s">
        <v>30</v>
      </c>
      <c r="D252" s="68" t="s">
        <v>37</v>
      </c>
      <c r="E252" s="68" t="s">
        <v>32</v>
      </c>
      <c r="F252" s="68" t="s">
        <v>33</v>
      </c>
      <c r="G252" s="68" t="s">
        <v>34</v>
      </c>
      <c r="H252" s="69" t="s">
        <v>35</v>
      </c>
      <c r="I252" s="69" t="s">
        <v>35</v>
      </c>
      <c r="J252" s="70" t="s">
        <v>228</v>
      </c>
      <c r="K252" s="71">
        <v>5673</v>
      </c>
      <c r="L252" s="58">
        <v>-254.26</v>
      </c>
      <c r="M252" s="71">
        <v>5418.74</v>
      </c>
      <c r="N252" s="72"/>
      <c r="O252" s="71">
        <v>5418.7400000000007</v>
      </c>
      <c r="P252" s="71">
        <v>5418.7400000000007</v>
      </c>
      <c r="Q252" s="71">
        <v>0</v>
      </c>
      <c r="R252" s="59" t="s">
        <v>409</v>
      </c>
      <c r="S252" s="71">
        <v>5418.74</v>
      </c>
      <c r="T252" s="71">
        <v>0</v>
      </c>
      <c r="U252" s="71">
        <v>0</v>
      </c>
      <c r="V252" s="71">
        <v>5418.74</v>
      </c>
      <c r="W252" s="71">
        <v>0</v>
      </c>
      <c r="X252" s="71">
        <v>4893.9799999999996</v>
      </c>
      <c r="Y252" s="5">
        <f t="shared" si="3"/>
        <v>5418.74</v>
      </c>
      <c r="Z252" s="5">
        <f t="shared" si="0"/>
        <v>0</v>
      </c>
      <c r="AA252" s="5">
        <f t="shared" si="1"/>
        <v>0</v>
      </c>
      <c r="AB252" s="5">
        <f t="shared" si="2"/>
        <v>0</v>
      </c>
      <c r="AC252" s="4"/>
      <c r="AD252" s="4"/>
    </row>
    <row r="253" spans="1:30" ht="15" hidden="1" customHeight="1" x14ac:dyDescent="0.2">
      <c r="A253" s="68" t="s">
        <v>89</v>
      </c>
      <c r="B253" s="73" t="s">
        <v>195</v>
      </c>
      <c r="C253" s="68" t="s">
        <v>30</v>
      </c>
      <c r="D253" s="68" t="s">
        <v>37</v>
      </c>
      <c r="E253" s="68" t="s">
        <v>32</v>
      </c>
      <c r="F253" s="68" t="s">
        <v>33</v>
      </c>
      <c r="G253" s="68" t="s">
        <v>34</v>
      </c>
      <c r="H253" s="69" t="s">
        <v>35</v>
      </c>
      <c r="I253" s="69" t="s">
        <v>35</v>
      </c>
      <c r="J253" s="70" t="s">
        <v>229</v>
      </c>
      <c r="K253" s="71">
        <v>4329</v>
      </c>
      <c r="L253" s="58">
        <v>-401.29</v>
      </c>
      <c r="M253" s="71">
        <v>3927.71</v>
      </c>
      <c r="N253" s="72"/>
      <c r="O253" s="71">
        <v>3927.7100000000009</v>
      </c>
      <c r="P253" s="71">
        <v>3927.7100000000009</v>
      </c>
      <c r="Q253" s="71">
        <v>0</v>
      </c>
      <c r="R253" s="59" t="s">
        <v>409</v>
      </c>
      <c r="S253" s="71">
        <v>3927.71</v>
      </c>
      <c r="T253" s="71">
        <v>0</v>
      </c>
      <c r="U253" s="71">
        <v>0</v>
      </c>
      <c r="V253" s="71">
        <v>3927.71</v>
      </c>
      <c r="W253" s="71">
        <v>0</v>
      </c>
      <c r="X253" s="71">
        <v>3599.45</v>
      </c>
      <c r="Y253" s="5">
        <f t="shared" si="3"/>
        <v>3927.71</v>
      </c>
      <c r="Z253" s="5">
        <f t="shared" si="0"/>
        <v>0</v>
      </c>
      <c r="AA253" s="5">
        <f t="shared" si="1"/>
        <v>0</v>
      </c>
      <c r="AB253" s="5">
        <f t="shared" si="2"/>
        <v>0</v>
      </c>
      <c r="AC253" s="4"/>
      <c r="AD253" s="4"/>
    </row>
    <row r="254" spans="1:30" ht="15" hidden="1" customHeight="1" x14ac:dyDescent="0.2">
      <c r="A254" s="68" t="s">
        <v>89</v>
      </c>
      <c r="B254" s="73" t="s">
        <v>195</v>
      </c>
      <c r="C254" s="68" t="s">
        <v>30</v>
      </c>
      <c r="D254" s="68" t="s">
        <v>37</v>
      </c>
      <c r="E254" s="68" t="s">
        <v>32</v>
      </c>
      <c r="F254" s="68" t="s">
        <v>33</v>
      </c>
      <c r="G254" s="68" t="s">
        <v>34</v>
      </c>
      <c r="H254" s="69" t="s">
        <v>35</v>
      </c>
      <c r="I254" s="69" t="s">
        <v>35</v>
      </c>
      <c r="J254" s="70" t="s">
        <v>230</v>
      </c>
      <c r="K254" s="71">
        <v>15547</v>
      </c>
      <c r="L254" s="58">
        <v>-9918.18</v>
      </c>
      <c r="M254" s="71">
        <v>5628.82</v>
      </c>
      <c r="N254" s="72"/>
      <c r="O254" s="71">
        <v>5628.8200000000006</v>
      </c>
      <c r="P254" s="71">
        <v>5628.8200000000006</v>
      </c>
      <c r="Q254" s="71">
        <v>0</v>
      </c>
      <c r="R254" s="59" t="s">
        <v>409</v>
      </c>
      <c r="S254" s="71">
        <v>5628.82</v>
      </c>
      <c r="T254" s="71">
        <v>0</v>
      </c>
      <c r="U254" s="71">
        <v>0</v>
      </c>
      <c r="V254" s="71">
        <v>5628.82</v>
      </c>
      <c r="W254" s="71">
        <v>0</v>
      </c>
      <c r="X254" s="71">
        <v>5154.3</v>
      </c>
      <c r="Y254" s="5">
        <f t="shared" si="3"/>
        <v>5628.82</v>
      </c>
      <c r="Z254" s="5">
        <f t="shared" si="0"/>
        <v>0</v>
      </c>
      <c r="AA254" s="5">
        <f t="shared" si="1"/>
        <v>0</v>
      </c>
      <c r="AB254" s="5">
        <f t="shared" si="2"/>
        <v>0</v>
      </c>
      <c r="AC254" s="4"/>
      <c r="AD254" s="4"/>
    </row>
    <row r="255" spans="1:30" ht="15" hidden="1" customHeight="1" x14ac:dyDescent="0.2">
      <c r="A255" s="68" t="s">
        <v>89</v>
      </c>
      <c r="B255" s="73" t="s">
        <v>195</v>
      </c>
      <c r="C255" s="68" t="s">
        <v>30</v>
      </c>
      <c r="D255" s="68" t="s">
        <v>37</v>
      </c>
      <c r="E255" s="68" t="s">
        <v>32</v>
      </c>
      <c r="F255" s="68" t="s">
        <v>33</v>
      </c>
      <c r="G255" s="68" t="s">
        <v>34</v>
      </c>
      <c r="H255" s="69" t="s">
        <v>35</v>
      </c>
      <c r="I255" s="69" t="s">
        <v>35</v>
      </c>
      <c r="J255" s="70" t="s">
        <v>231</v>
      </c>
      <c r="K255" s="71">
        <v>4153</v>
      </c>
      <c r="L255" s="58">
        <v>-122.3</v>
      </c>
      <c r="M255" s="71">
        <v>4030.7</v>
      </c>
      <c r="N255" s="72"/>
      <c r="O255" s="71">
        <v>4030.7</v>
      </c>
      <c r="P255" s="71">
        <v>4030.7</v>
      </c>
      <c r="Q255" s="71">
        <v>0</v>
      </c>
      <c r="R255" s="59" t="s">
        <v>409</v>
      </c>
      <c r="S255" s="71">
        <v>4030.7000000000003</v>
      </c>
      <c r="T255" s="71">
        <v>0</v>
      </c>
      <c r="U255" s="71">
        <v>0</v>
      </c>
      <c r="V255" s="71">
        <v>4030.7000000000003</v>
      </c>
      <c r="W255" s="71">
        <v>0</v>
      </c>
      <c r="X255" s="71">
        <v>3681.7599999999998</v>
      </c>
      <c r="Y255" s="5">
        <f t="shared" si="3"/>
        <v>4030.7000000000003</v>
      </c>
      <c r="Z255" s="5">
        <f t="shared" si="0"/>
        <v>0</v>
      </c>
      <c r="AA255" s="5">
        <f t="shared" si="1"/>
        <v>0</v>
      </c>
      <c r="AB255" s="5">
        <f t="shared" si="2"/>
        <v>0</v>
      </c>
      <c r="AC255" s="4"/>
      <c r="AD255" s="4"/>
    </row>
    <row r="256" spans="1:30" ht="15" hidden="1" customHeight="1" x14ac:dyDescent="0.2">
      <c r="A256" s="73" t="s">
        <v>89</v>
      </c>
      <c r="B256" s="73" t="s">
        <v>195</v>
      </c>
      <c r="C256" s="73" t="s">
        <v>30</v>
      </c>
      <c r="D256" s="73" t="s">
        <v>37</v>
      </c>
      <c r="E256" s="73" t="s">
        <v>32</v>
      </c>
      <c r="F256" s="73" t="s">
        <v>33</v>
      </c>
      <c r="G256" s="73" t="s">
        <v>34</v>
      </c>
      <c r="H256" s="69" t="s">
        <v>35</v>
      </c>
      <c r="I256" s="74" t="s">
        <v>35</v>
      </c>
      <c r="J256" s="70" t="s">
        <v>232</v>
      </c>
      <c r="K256" s="71">
        <v>5673</v>
      </c>
      <c r="L256" s="60">
        <v>-212.26</v>
      </c>
      <c r="M256" s="71">
        <v>5460.74</v>
      </c>
      <c r="N256" s="72"/>
      <c r="O256" s="71">
        <v>5460.7400000000007</v>
      </c>
      <c r="P256" s="71">
        <v>5460.7400000000007</v>
      </c>
      <c r="Q256" s="71">
        <v>0</v>
      </c>
      <c r="R256" s="59" t="s">
        <v>409</v>
      </c>
      <c r="S256" s="71">
        <v>5460.74</v>
      </c>
      <c r="T256" s="71">
        <v>0</v>
      </c>
      <c r="U256" s="71">
        <v>0</v>
      </c>
      <c r="V256" s="71">
        <v>5460.74</v>
      </c>
      <c r="W256" s="71">
        <v>0</v>
      </c>
      <c r="X256" s="71">
        <v>4419.8799999999992</v>
      </c>
      <c r="Y256" s="5">
        <f t="shared" si="3"/>
        <v>5460.74</v>
      </c>
      <c r="Z256" s="5">
        <f t="shared" si="0"/>
        <v>0</v>
      </c>
      <c r="AA256" s="5">
        <f t="shared" si="1"/>
        <v>0</v>
      </c>
      <c r="AB256" s="5">
        <f t="shared" si="2"/>
        <v>0</v>
      </c>
      <c r="AC256" s="4"/>
      <c r="AD256" s="4"/>
    </row>
    <row r="257" spans="1:30" ht="15" hidden="1" customHeight="1" x14ac:dyDescent="0.2">
      <c r="A257" s="68" t="s">
        <v>89</v>
      </c>
      <c r="B257" s="73" t="s">
        <v>195</v>
      </c>
      <c r="C257" s="68" t="s">
        <v>30</v>
      </c>
      <c r="D257" s="68" t="s">
        <v>37</v>
      </c>
      <c r="E257" s="68" t="s">
        <v>32</v>
      </c>
      <c r="F257" s="68" t="s">
        <v>33</v>
      </c>
      <c r="G257" s="68" t="s">
        <v>34</v>
      </c>
      <c r="H257" s="69" t="s">
        <v>35</v>
      </c>
      <c r="I257" s="69" t="s">
        <v>35</v>
      </c>
      <c r="J257" s="70" t="s">
        <v>233</v>
      </c>
      <c r="K257" s="71">
        <v>16407</v>
      </c>
      <c r="L257" s="58">
        <v>-671.13</v>
      </c>
      <c r="M257" s="71">
        <v>15735.87</v>
      </c>
      <c r="N257" s="72"/>
      <c r="O257" s="71">
        <v>15735.870000000003</v>
      </c>
      <c r="P257" s="71">
        <v>15735.870000000003</v>
      </c>
      <c r="Q257" s="71">
        <v>0</v>
      </c>
      <c r="R257" s="59" t="s">
        <v>409</v>
      </c>
      <c r="S257" s="71">
        <v>15735.869999999999</v>
      </c>
      <c r="T257" s="71">
        <v>0</v>
      </c>
      <c r="U257" s="71">
        <v>0</v>
      </c>
      <c r="V257" s="71">
        <v>15735.869999999999</v>
      </c>
      <c r="W257" s="71">
        <v>1.8189894035458565E-12</v>
      </c>
      <c r="X257" s="71">
        <v>14419.340000000002</v>
      </c>
      <c r="Y257" s="5">
        <f t="shared" ref="Y257:Y366" si="4">S257+U257</f>
        <v>15735.869999999999</v>
      </c>
      <c r="Z257" s="5">
        <f t="shared" ref="Z257:Z366" si="5">M257-N257-T257-Y257</f>
        <v>0</v>
      </c>
      <c r="AA257" s="5">
        <f t="shared" ref="AA257:AA366" si="6">Z257</f>
        <v>0</v>
      </c>
      <c r="AB257" s="5">
        <f t="shared" ref="AB257:AB366" si="7">Z257-AA257</f>
        <v>0</v>
      </c>
      <c r="AC257" s="4"/>
      <c r="AD257" s="4"/>
    </row>
    <row r="258" spans="1:30" ht="15" hidden="1" customHeight="1" x14ac:dyDescent="0.2">
      <c r="A258" s="73" t="s">
        <v>89</v>
      </c>
      <c r="B258" s="73" t="s">
        <v>195</v>
      </c>
      <c r="C258" s="73" t="s">
        <v>30</v>
      </c>
      <c r="D258" s="73" t="s">
        <v>37</v>
      </c>
      <c r="E258" s="73" t="s">
        <v>32</v>
      </c>
      <c r="F258" s="73" t="s">
        <v>33</v>
      </c>
      <c r="G258" s="73" t="s">
        <v>34</v>
      </c>
      <c r="H258" s="69" t="s">
        <v>35</v>
      </c>
      <c r="I258" s="74" t="s">
        <v>35</v>
      </c>
      <c r="J258" s="70" t="s">
        <v>234</v>
      </c>
      <c r="K258" s="71">
        <v>6321</v>
      </c>
      <c r="L258" s="60">
        <v>-329.54</v>
      </c>
      <c r="M258" s="71">
        <v>5991.46</v>
      </c>
      <c r="N258" s="72"/>
      <c r="O258" s="71">
        <v>5991.4599999999991</v>
      </c>
      <c r="P258" s="71">
        <v>5991.4599999999991</v>
      </c>
      <c r="Q258" s="71">
        <v>0</v>
      </c>
      <c r="R258" s="59" t="s">
        <v>409</v>
      </c>
      <c r="S258" s="71">
        <v>5991.46</v>
      </c>
      <c r="T258" s="71">
        <v>0</v>
      </c>
      <c r="U258" s="71">
        <v>0</v>
      </c>
      <c r="V258" s="71">
        <v>5991.46</v>
      </c>
      <c r="W258" s="71">
        <v>0</v>
      </c>
      <c r="X258" s="71">
        <v>5473.12</v>
      </c>
      <c r="Y258" s="5">
        <f t="shared" si="4"/>
        <v>5991.46</v>
      </c>
      <c r="Z258" s="5">
        <f t="shared" si="5"/>
        <v>0</v>
      </c>
      <c r="AA258" s="5">
        <f t="shared" si="6"/>
        <v>0</v>
      </c>
      <c r="AB258" s="5">
        <f t="shared" si="7"/>
        <v>0</v>
      </c>
      <c r="AC258" s="4"/>
      <c r="AD258" s="4"/>
    </row>
    <row r="259" spans="1:30" ht="15" hidden="1" customHeight="1" x14ac:dyDescent="0.2">
      <c r="A259" s="68" t="s">
        <v>89</v>
      </c>
      <c r="B259" s="73" t="s">
        <v>195</v>
      </c>
      <c r="C259" s="68" t="s">
        <v>30</v>
      </c>
      <c r="D259" s="68" t="s">
        <v>37</v>
      </c>
      <c r="E259" s="68" t="s">
        <v>32</v>
      </c>
      <c r="F259" s="68" t="s">
        <v>33</v>
      </c>
      <c r="G259" s="68" t="s">
        <v>34</v>
      </c>
      <c r="H259" s="69" t="s">
        <v>35</v>
      </c>
      <c r="I259" s="69" t="s">
        <v>35</v>
      </c>
      <c r="J259" s="70" t="s">
        <v>235</v>
      </c>
      <c r="K259" s="71">
        <v>8695</v>
      </c>
      <c r="L259" s="58">
        <v>-1646.56</v>
      </c>
      <c r="M259" s="71">
        <v>7048.4400000000005</v>
      </c>
      <c r="N259" s="72"/>
      <c r="O259" s="71">
        <v>7048.4400000000005</v>
      </c>
      <c r="P259" s="71">
        <v>7048.4400000000005</v>
      </c>
      <c r="Q259" s="71">
        <v>0</v>
      </c>
      <c r="R259" s="59" t="s">
        <v>409</v>
      </c>
      <c r="S259" s="71">
        <v>7048.4400000000005</v>
      </c>
      <c r="T259" s="71">
        <v>0</v>
      </c>
      <c r="U259" s="71">
        <v>0</v>
      </c>
      <c r="V259" s="71">
        <v>7048.4400000000005</v>
      </c>
      <c r="W259" s="71">
        <v>0</v>
      </c>
      <c r="X259" s="71">
        <v>6142.23</v>
      </c>
      <c r="Y259" s="5">
        <f t="shared" si="4"/>
        <v>7048.4400000000005</v>
      </c>
      <c r="Z259" s="5">
        <f t="shared" si="5"/>
        <v>0</v>
      </c>
      <c r="AA259" s="5">
        <f t="shared" si="6"/>
        <v>0</v>
      </c>
      <c r="AB259" s="5">
        <f t="shared" si="7"/>
        <v>0</v>
      </c>
      <c r="AC259" s="4"/>
      <c r="AD259" s="4"/>
    </row>
    <row r="260" spans="1:30" ht="15" hidden="1" customHeight="1" x14ac:dyDescent="0.2">
      <c r="A260" s="68" t="s">
        <v>89</v>
      </c>
      <c r="B260" s="73" t="s">
        <v>195</v>
      </c>
      <c r="C260" s="68" t="s">
        <v>30</v>
      </c>
      <c r="D260" s="68" t="s">
        <v>37</v>
      </c>
      <c r="E260" s="68" t="s">
        <v>32</v>
      </c>
      <c r="F260" s="68" t="s">
        <v>33</v>
      </c>
      <c r="G260" s="68" t="s">
        <v>34</v>
      </c>
      <c r="H260" s="69" t="s">
        <v>35</v>
      </c>
      <c r="I260" s="69" t="s">
        <v>35</v>
      </c>
      <c r="J260" s="70" t="s">
        <v>236</v>
      </c>
      <c r="K260" s="71">
        <v>11097</v>
      </c>
      <c r="L260" s="58">
        <v>-562.37</v>
      </c>
      <c r="M260" s="71">
        <v>10534.63</v>
      </c>
      <c r="N260" s="72"/>
      <c r="O260" s="71">
        <v>10534.630000000003</v>
      </c>
      <c r="P260" s="71">
        <v>10534.630000000003</v>
      </c>
      <c r="Q260" s="71">
        <v>0</v>
      </c>
      <c r="R260" s="59" t="s">
        <v>409</v>
      </c>
      <c r="S260" s="71">
        <v>10534.630000000001</v>
      </c>
      <c r="T260" s="71">
        <v>0</v>
      </c>
      <c r="U260" s="71">
        <v>0</v>
      </c>
      <c r="V260" s="71">
        <v>10534.630000000001</v>
      </c>
      <c r="W260" s="71">
        <v>0</v>
      </c>
      <c r="X260" s="71">
        <v>9642.69</v>
      </c>
      <c r="Y260" s="5">
        <f t="shared" si="4"/>
        <v>10534.630000000001</v>
      </c>
      <c r="Z260" s="5">
        <f t="shared" si="5"/>
        <v>0</v>
      </c>
      <c r="AA260" s="5">
        <f t="shared" si="6"/>
        <v>0</v>
      </c>
      <c r="AB260" s="5">
        <f t="shared" si="7"/>
        <v>0</v>
      </c>
      <c r="AC260" s="4"/>
      <c r="AD260" s="4"/>
    </row>
    <row r="261" spans="1:30" ht="15" hidden="1" customHeight="1" x14ac:dyDescent="0.2">
      <c r="A261" s="68" t="s">
        <v>89</v>
      </c>
      <c r="B261" s="73" t="s">
        <v>195</v>
      </c>
      <c r="C261" s="68" t="s">
        <v>30</v>
      </c>
      <c r="D261" s="68" t="s">
        <v>37</v>
      </c>
      <c r="E261" s="68" t="s">
        <v>32</v>
      </c>
      <c r="F261" s="68" t="s">
        <v>33</v>
      </c>
      <c r="G261" s="68" t="s">
        <v>34</v>
      </c>
      <c r="H261" s="69" t="s">
        <v>35</v>
      </c>
      <c r="I261" s="69" t="s">
        <v>35</v>
      </c>
      <c r="J261" s="70" t="s">
        <v>237</v>
      </c>
      <c r="K261" s="71">
        <v>5622</v>
      </c>
      <c r="L261" s="58">
        <v>-233.23</v>
      </c>
      <c r="M261" s="71">
        <v>5388.77</v>
      </c>
      <c r="N261" s="72"/>
      <c r="O261" s="71">
        <v>5388.77</v>
      </c>
      <c r="P261" s="71">
        <v>5388.77</v>
      </c>
      <c r="Q261" s="71">
        <v>0</v>
      </c>
      <c r="R261" s="59" t="s">
        <v>409</v>
      </c>
      <c r="S261" s="71">
        <v>5388.7699999999995</v>
      </c>
      <c r="T261" s="71">
        <v>0</v>
      </c>
      <c r="U261" s="71">
        <v>0</v>
      </c>
      <c r="V261" s="71">
        <v>5388.7699999999995</v>
      </c>
      <c r="W261" s="71">
        <v>9.0949470177292824E-13</v>
      </c>
      <c r="X261" s="71">
        <v>4938.18</v>
      </c>
      <c r="Y261" s="5">
        <f t="shared" si="4"/>
        <v>5388.7699999999995</v>
      </c>
      <c r="Z261" s="5">
        <f t="shared" si="5"/>
        <v>0</v>
      </c>
      <c r="AA261" s="5">
        <f t="shared" si="6"/>
        <v>0</v>
      </c>
      <c r="AB261" s="5">
        <f t="shared" si="7"/>
        <v>0</v>
      </c>
      <c r="AC261" s="4"/>
      <c r="AD261" s="4"/>
    </row>
    <row r="262" spans="1:30" ht="15" hidden="1" customHeight="1" x14ac:dyDescent="0.2">
      <c r="A262" s="68" t="s">
        <v>89</v>
      </c>
      <c r="B262" s="73" t="s">
        <v>195</v>
      </c>
      <c r="C262" s="68" t="s">
        <v>30</v>
      </c>
      <c r="D262" s="68" t="s">
        <v>37</v>
      </c>
      <c r="E262" s="68" t="s">
        <v>32</v>
      </c>
      <c r="F262" s="68" t="s">
        <v>33</v>
      </c>
      <c r="G262" s="68" t="s">
        <v>34</v>
      </c>
      <c r="H262" s="69" t="s">
        <v>35</v>
      </c>
      <c r="I262" s="69" t="s">
        <v>35</v>
      </c>
      <c r="J262" s="70" t="s">
        <v>238</v>
      </c>
      <c r="K262" s="71">
        <v>10899</v>
      </c>
      <c r="L262" s="58">
        <v>-868.06000000000006</v>
      </c>
      <c r="M262" s="71">
        <v>10030.94</v>
      </c>
      <c r="N262" s="72"/>
      <c r="O262" s="71">
        <v>10030.939999999999</v>
      </c>
      <c r="P262" s="71">
        <v>10030.939999999999</v>
      </c>
      <c r="Q262" s="71">
        <v>0</v>
      </c>
      <c r="R262" s="59" t="s">
        <v>409</v>
      </c>
      <c r="S262" s="71">
        <v>10030.939999999999</v>
      </c>
      <c r="T262" s="71">
        <v>0</v>
      </c>
      <c r="U262" s="71">
        <v>0</v>
      </c>
      <c r="V262" s="71">
        <v>10030.939999999999</v>
      </c>
      <c r="W262" s="71">
        <v>1.8189894035458565E-12</v>
      </c>
      <c r="X262" s="71">
        <v>9531.9399999999987</v>
      </c>
      <c r="Y262" s="5">
        <f t="shared" si="4"/>
        <v>10030.939999999999</v>
      </c>
      <c r="Z262" s="5">
        <f t="shared" si="5"/>
        <v>0</v>
      </c>
      <c r="AA262" s="5">
        <f t="shared" si="6"/>
        <v>0</v>
      </c>
      <c r="AB262" s="5">
        <f t="shared" si="7"/>
        <v>0</v>
      </c>
      <c r="AC262" s="4"/>
      <c r="AD262" s="4"/>
    </row>
    <row r="263" spans="1:30" ht="15" hidden="1" customHeight="1" x14ac:dyDescent="0.2">
      <c r="A263" s="68" t="s">
        <v>89</v>
      </c>
      <c r="B263" s="73" t="s">
        <v>195</v>
      </c>
      <c r="C263" s="68" t="s">
        <v>30</v>
      </c>
      <c r="D263" s="68" t="s">
        <v>37</v>
      </c>
      <c r="E263" s="68" t="s">
        <v>32</v>
      </c>
      <c r="F263" s="68" t="s">
        <v>33</v>
      </c>
      <c r="G263" s="68" t="s">
        <v>34</v>
      </c>
      <c r="H263" s="69" t="s">
        <v>35</v>
      </c>
      <c r="I263" s="69" t="s">
        <v>35</v>
      </c>
      <c r="J263" s="70" t="s">
        <v>239</v>
      </c>
      <c r="K263" s="71">
        <v>23791</v>
      </c>
      <c r="L263" s="58">
        <v>-3076.6099999999997</v>
      </c>
      <c r="M263" s="71">
        <v>20714.39</v>
      </c>
      <c r="N263" s="72"/>
      <c r="O263" s="71">
        <v>20714.390000000003</v>
      </c>
      <c r="P263" s="71">
        <v>20714.390000000003</v>
      </c>
      <c r="Q263" s="71">
        <v>0</v>
      </c>
      <c r="R263" s="59" t="s">
        <v>409</v>
      </c>
      <c r="S263" s="71">
        <v>20714.39</v>
      </c>
      <c r="T263" s="71">
        <v>0</v>
      </c>
      <c r="U263" s="71">
        <v>0</v>
      </c>
      <c r="V263" s="71">
        <v>20714.39</v>
      </c>
      <c r="W263" s="71">
        <v>0</v>
      </c>
      <c r="X263" s="71">
        <v>20714.39</v>
      </c>
      <c r="Y263" s="5">
        <f t="shared" si="4"/>
        <v>20714.39</v>
      </c>
      <c r="Z263" s="5">
        <f t="shared" si="5"/>
        <v>0</v>
      </c>
      <c r="AA263" s="5">
        <f t="shared" si="6"/>
        <v>0</v>
      </c>
      <c r="AB263" s="5">
        <f t="shared" si="7"/>
        <v>0</v>
      </c>
      <c r="AC263" s="4"/>
      <c r="AD263" s="4"/>
    </row>
    <row r="264" spans="1:30" ht="15" hidden="1" customHeight="1" x14ac:dyDescent="0.2">
      <c r="A264" s="68" t="s">
        <v>89</v>
      </c>
      <c r="B264" s="73" t="s">
        <v>195</v>
      </c>
      <c r="C264" s="68" t="s">
        <v>30</v>
      </c>
      <c r="D264" s="68" t="s">
        <v>37</v>
      </c>
      <c r="E264" s="68" t="s">
        <v>32</v>
      </c>
      <c r="F264" s="68" t="s">
        <v>33</v>
      </c>
      <c r="G264" s="68" t="s">
        <v>34</v>
      </c>
      <c r="H264" s="69" t="s">
        <v>45</v>
      </c>
      <c r="I264" s="69" t="s">
        <v>35</v>
      </c>
      <c r="J264" s="70" t="s">
        <v>584</v>
      </c>
      <c r="K264" s="71">
        <v>0</v>
      </c>
      <c r="L264" s="58">
        <v>540</v>
      </c>
      <c r="M264" s="71">
        <v>540</v>
      </c>
      <c r="N264" s="72"/>
      <c r="O264" s="71">
        <v>540</v>
      </c>
      <c r="P264" s="71">
        <v>540</v>
      </c>
      <c r="Q264" s="71">
        <v>0</v>
      </c>
      <c r="R264" s="59" t="s">
        <v>409</v>
      </c>
      <c r="S264" s="71">
        <v>540</v>
      </c>
      <c r="T264" s="71">
        <v>0</v>
      </c>
      <c r="U264" s="71">
        <v>0</v>
      </c>
      <c r="V264" s="71">
        <v>540</v>
      </c>
      <c r="W264" s="71">
        <v>0</v>
      </c>
      <c r="X264" s="71">
        <v>0</v>
      </c>
      <c r="Y264" s="5">
        <f t="shared" si="4"/>
        <v>540</v>
      </c>
      <c r="Z264" s="5">
        <f t="shared" si="5"/>
        <v>0</v>
      </c>
      <c r="AA264" s="5">
        <f t="shared" si="6"/>
        <v>0</v>
      </c>
      <c r="AB264" s="5">
        <f t="shared" si="7"/>
        <v>0</v>
      </c>
      <c r="AC264" s="4"/>
      <c r="AD264" s="4"/>
    </row>
    <row r="265" spans="1:30" ht="15" hidden="1" customHeight="1" x14ac:dyDescent="0.2">
      <c r="A265" s="68" t="s">
        <v>89</v>
      </c>
      <c r="B265" s="73" t="s">
        <v>195</v>
      </c>
      <c r="C265" s="68" t="s">
        <v>30</v>
      </c>
      <c r="D265" s="68" t="s">
        <v>37</v>
      </c>
      <c r="E265" s="68" t="s">
        <v>32</v>
      </c>
      <c r="F265" s="68" t="s">
        <v>33</v>
      </c>
      <c r="G265" s="68" t="s">
        <v>34</v>
      </c>
      <c r="H265" s="69" t="s">
        <v>45</v>
      </c>
      <c r="I265" s="69" t="s">
        <v>35</v>
      </c>
      <c r="J265" s="70" t="s">
        <v>585</v>
      </c>
      <c r="K265" s="71">
        <v>0</v>
      </c>
      <c r="L265" s="58">
        <v>420</v>
      </c>
      <c r="M265" s="71">
        <v>420</v>
      </c>
      <c r="N265" s="72"/>
      <c r="O265" s="71">
        <v>420</v>
      </c>
      <c r="P265" s="71">
        <v>420</v>
      </c>
      <c r="Q265" s="71">
        <v>0</v>
      </c>
      <c r="R265" s="59" t="s">
        <v>409</v>
      </c>
      <c r="S265" s="71">
        <v>420</v>
      </c>
      <c r="T265" s="71">
        <v>0</v>
      </c>
      <c r="U265" s="71">
        <v>0</v>
      </c>
      <c r="V265" s="71">
        <v>420</v>
      </c>
      <c r="W265" s="71">
        <v>0</v>
      </c>
      <c r="X265" s="71">
        <v>0</v>
      </c>
      <c r="Y265" s="5">
        <f t="shared" si="4"/>
        <v>420</v>
      </c>
      <c r="Z265" s="5">
        <f t="shared" si="5"/>
        <v>0</v>
      </c>
      <c r="AA265" s="5">
        <f t="shared" si="6"/>
        <v>0</v>
      </c>
      <c r="AB265" s="5">
        <f t="shared" si="7"/>
        <v>0</v>
      </c>
      <c r="AC265" s="4"/>
      <c r="AD265" s="4"/>
    </row>
    <row r="266" spans="1:30" ht="15" hidden="1" customHeight="1" x14ac:dyDescent="0.2">
      <c r="A266" s="68" t="s">
        <v>89</v>
      </c>
      <c r="B266" s="73" t="s">
        <v>195</v>
      </c>
      <c r="C266" s="68" t="s">
        <v>30</v>
      </c>
      <c r="D266" s="68" t="s">
        <v>37</v>
      </c>
      <c r="E266" s="68" t="s">
        <v>32</v>
      </c>
      <c r="F266" s="68" t="s">
        <v>33</v>
      </c>
      <c r="G266" s="68" t="s">
        <v>34</v>
      </c>
      <c r="H266" s="69" t="s">
        <v>45</v>
      </c>
      <c r="I266" s="69" t="s">
        <v>35</v>
      </c>
      <c r="J266" s="70" t="s">
        <v>586</v>
      </c>
      <c r="K266" s="71">
        <v>0</v>
      </c>
      <c r="L266" s="58">
        <v>0</v>
      </c>
      <c r="M266" s="71">
        <v>0</v>
      </c>
      <c r="N266" s="72"/>
      <c r="O266" s="71">
        <v>0</v>
      </c>
      <c r="P266" s="71">
        <v>0</v>
      </c>
      <c r="Q266" s="71">
        <v>0</v>
      </c>
      <c r="R266" s="59" t="s">
        <v>409</v>
      </c>
      <c r="S266" s="71">
        <v>0</v>
      </c>
      <c r="T266" s="71">
        <v>0</v>
      </c>
      <c r="U266" s="71">
        <v>0</v>
      </c>
      <c r="V266" s="71">
        <v>0</v>
      </c>
      <c r="W266" s="71">
        <v>0</v>
      </c>
      <c r="X266" s="71">
        <v>0</v>
      </c>
      <c r="Y266" s="5">
        <f t="shared" si="4"/>
        <v>0</v>
      </c>
      <c r="Z266" s="5">
        <f t="shared" si="5"/>
        <v>0</v>
      </c>
      <c r="AA266" s="5">
        <f t="shared" si="6"/>
        <v>0</v>
      </c>
      <c r="AB266" s="5">
        <f t="shared" si="7"/>
        <v>0</v>
      </c>
      <c r="AC266" s="4"/>
      <c r="AD266" s="4"/>
    </row>
    <row r="267" spans="1:30" ht="15" hidden="1" customHeight="1" x14ac:dyDescent="0.2">
      <c r="A267" s="68" t="s">
        <v>89</v>
      </c>
      <c r="B267" s="73" t="s">
        <v>195</v>
      </c>
      <c r="C267" s="68" t="s">
        <v>30</v>
      </c>
      <c r="D267" s="68" t="s">
        <v>37</v>
      </c>
      <c r="E267" s="68" t="s">
        <v>32</v>
      </c>
      <c r="F267" s="68" t="s">
        <v>33</v>
      </c>
      <c r="G267" s="68" t="s">
        <v>34</v>
      </c>
      <c r="H267" s="69" t="s">
        <v>35</v>
      </c>
      <c r="I267" s="69" t="s">
        <v>35</v>
      </c>
      <c r="J267" s="70" t="s">
        <v>240</v>
      </c>
      <c r="K267" s="71">
        <v>5343</v>
      </c>
      <c r="L267" s="58">
        <v>-224.66</v>
      </c>
      <c r="M267" s="71">
        <v>5118.34</v>
      </c>
      <c r="N267" s="72"/>
      <c r="O267" s="71">
        <v>5118.34</v>
      </c>
      <c r="P267" s="71">
        <v>5118.34</v>
      </c>
      <c r="Q267" s="71">
        <v>0</v>
      </c>
      <c r="R267" s="59" t="s">
        <v>409</v>
      </c>
      <c r="S267" s="71">
        <v>5118.34</v>
      </c>
      <c r="T267" s="71">
        <v>0</v>
      </c>
      <c r="U267" s="71">
        <v>0</v>
      </c>
      <c r="V267" s="71">
        <v>5118.34</v>
      </c>
      <c r="W267" s="71">
        <v>0</v>
      </c>
      <c r="X267" s="71">
        <v>4400</v>
      </c>
      <c r="Y267" s="5">
        <f t="shared" si="4"/>
        <v>5118.34</v>
      </c>
      <c r="Z267" s="5">
        <f t="shared" si="5"/>
        <v>0</v>
      </c>
      <c r="AA267" s="5">
        <f t="shared" si="6"/>
        <v>0</v>
      </c>
      <c r="AB267" s="5">
        <f t="shared" si="7"/>
        <v>0</v>
      </c>
      <c r="AC267" s="4"/>
      <c r="AD267" s="4"/>
    </row>
    <row r="268" spans="1:30" ht="15" hidden="1" customHeight="1" x14ac:dyDescent="0.2">
      <c r="A268" s="68" t="s">
        <v>89</v>
      </c>
      <c r="B268" s="73" t="s">
        <v>195</v>
      </c>
      <c r="C268" s="68" t="s">
        <v>30</v>
      </c>
      <c r="D268" s="68" t="s">
        <v>37</v>
      </c>
      <c r="E268" s="68" t="s">
        <v>32</v>
      </c>
      <c r="F268" s="68" t="s">
        <v>33</v>
      </c>
      <c r="G268" s="68" t="s">
        <v>34</v>
      </c>
      <c r="H268" s="69" t="s">
        <v>35</v>
      </c>
      <c r="I268" s="69" t="s">
        <v>35</v>
      </c>
      <c r="J268" s="70" t="s">
        <v>241</v>
      </c>
      <c r="K268" s="71">
        <v>18183</v>
      </c>
      <c r="L268" s="58">
        <v>-379.91000000000008</v>
      </c>
      <c r="M268" s="71">
        <v>17803.09</v>
      </c>
      <c r="N268" s="72"/>
      <c r="O268" s="71">
        <v>17803.09</v>
      </c>
      <c r="P268" s="71">
        <v>17803.09</v>
      </c>
      <c r="Q268" s="71">
        <v>0</v>
      </c>
      <c r="R268" s="59" t="s">
        <v>409</v>
      </c>
      <c r="S268" s="71">
        <v>17803.09</v>
      </c>
      <c r="T268" s="71">
        <v>0</v>
      </c>
      <c r="U268" s="71">
        <v>0</v>
      </c>
      <c r="V268" s="71">
        <v>17803.09</v>
      </c>
      <c r="W268" s="71">
        <v>0</v>
      </c>
      <c r="X268" s="71">
        <v>15798.81</v>
      </c>
      <c r="Y268" s="5">
        <f t="shared" si="4"/>
        <v>17803.09</v>
      </c>
      <c r="Z268" s="5">
        <f t="shared" si="5"/>
        <v>0</v>
      </c>
      <c r="AA268" s="5">
        <f t="shared" si="6"/>
        <v>0</v>
      </c>
      <c r="AB268" s="5">
        <f t="shared" si="7"/>
        <v>0</v>
      </c>
      <c r="AC268" s="4"/>
      <c r="AD268" s="4"/>
    </row>
    <row r="269" spans="1:30" ht="15" hidden="1" customHeight="1" x14ac:dyDescent="0.2">
      <c r="A269" s="68" t="s">
        <v>89</v>
      </c>
      <c r="B269" s="73" t="s">
        <v>195</v>
      </c>
      <c r="C269" s="68" t="s">
        <v>30</v>
      </c>
      <c r="D269" s="68" t="s">
        <v>37</v>
      </c>
      <c r="E269" s="68" t="s">
        <v>32</v>
      </c>
      <c r="F269" s="68" t="s">
        <v>33</v>
      </c>
      <c r="G269" s="68" t="s">
        <v>34</v>
      </c>
      <c r="H269" s="69" t="s">
        <v>35</v>
      </c>
      <c r="I269" s="69" t="s">
        <v>35</v>
      </c>
      <c r="J269" s="70" t="s">
        <v>242</v>
      </c>
      <c r="K269" s="71">
        <v>5692</v>
      </c>
      <c r="L269" s="89">
        <v>-261.39999999999998</v>
      </c>
      <c r="M269" s="71">
        <v>5430.6</v>
      </c>
      <c r="N269" s="72"/>
      <c r="O269" s="71">
        <v>5430.6</v>
      </c>
      <c r="P269" s="71">
        <v>5430.6</v>
      </c>
      <c r="Q269" s="76">
        <v>0</v>
      </c>
      <c r="R269" s="59" t="s">
        <v>409</v>
      </c>
      <c r="S269" s="71">
        <v>5430.6</v>
      </c>
      <c r="T269" s="71">
        <v>0</v>
      </c>
      <c r="U269" s="71">
        <v>0</v>
      </c>
      <c r="V269" s="71">
        <v>5430.6</v>
      </c>
      <c r="W269" s="71">
        <v>0</v>
      </c>
      <c r="X269" s="71">
        <v>4852.72</v>
      </c>
      <c r="Y269" s="5">
        <f t="shared" si="4"/>
        <v>5430.6</v>
      </c>
      <c r="Z269" s="5">
        <f t="shared" si="5"/>
        <v>0</v>
      </c>
      <c r="AA269" s="5">
        <f t="shared" si="6"/>
        <v>0</v>
      </c>
      <c r="AB269" s="5">
        <f t="shared" si="7"/>
        <v>0</v>
      </c>
      <c r="AC269" s="4"/>
      <c r="AD269" s="4"/>
    </row>
    <row r="270" spans="1:30" ht="15" hidden="1" customHeight="1" x14ac:dyDescent="0.2">
      <c r="A270" s="68" t="s">
        <v>89</v>
      </c>
      <c r="B270" s="73" t="s">
        <v>195</v>
      </c>
      <c r="C270" s="68" t="s">
        <v>30</v>
      </c>
      <c r="D270" s="68" t="s">
        <v>37</v>
      </c>
      <c r="E270" s="68" t="s">
        <v>32</v>
      </c>
      <c r="F270" s="68" t="s">
        <v>33</v>
      </c>
      <c r="G270" s="68" t="s">
        <v>34</v>
      </c>
      <c r="H270" s="69" t="s">
        <v>35</v>
      </c>
      <c r="I270" s="69" t="s">
        <v>35</v>
      </c>
      <c r="J270" s="70" t="s">
        <v>243</v>
      </c>
      <c r="K270" s="71">
        <v>4632</v>
      </c>
      <c r="L270" s="89">
        <v>-213.97</v>
      </c>
      <c r="M270" s="71">
        <v>4418.03</v>
      </c>
      <c r="N270" s="72"/>
      <c r="O270" s="71">
        <v>4418.03</v>
      </c>
      <c r="P270" s="71">
        <v>4418.03</v>
      </c>
      <c r="Q270" s="71">
        <v>0</v>
      </c>
      <c r="R270" s="59" t="s">
        <v>409</v>
      </c>
      <c r="S270" s="71">
        <v>4418.0300000000007</v>
      </c>
      <c r="T270" s="71">
        <v>0</v>
      </c>
      <c r="U270" s="71">
        <v>0</v>
      </c>
      <c r="V270" s="71">
        <v>4418.0300000000007</v>
      </c>
      <c r="W270" s="71">
        <v>0</v>
      </c>
      <c r="X270" s="71">
        <v>3983.5</v>
      </c>
      <c r="Y270" s="5">
        <f t="shared" si="4"/>
        <v>4418.0300000000007</v>
      </c>
      <c r="Z270" s="5">
        <f t="shared" si="5"/>
        <v>0</v>
      </c>
      <c r="AA270" s="5">
        <f t="shared" si="6"/>
        <v>0</v>
      </c>
      <c r="AB270" s="5">
        <f t="shared" si="7"/>
        <v>0</v>
      </c>
      <c r="AC270" s="4"/>
      <c r="AD270" s="4"/>
    </row>
    <row r="271" spans="1:30" ht="15" hidden="1" customHeight="1" x14ac:dyDescent="0.2">
      <c r="A271" s="68" t="s">
        <v>89</v>
      </c>
      <c r="B271" s="73" t="s">
        <v>195</v>
      </c>
      <c r="C271" s="68" t="s">
        <v>30</v>
      </c>
      <c r="D271" s="68" t="s">
        <v>37</v>
      </c>
      <c r="E271" s="68" t="s">
        <v>32</v>
      </c>
      <c r="F271" s="68" t="s">
        <v>33</v>
      </c>
      <c r="G271" s="68" t="s">
        <v>34</v>
      </c>
      <c r="H271" s="69" t="s">
        <v>35</v>
      </c>
      <c r="I271" s="69" t="s">
        <v>35</v>
      </c>
      <c r="J271" s="70" t="s">
        <v>244</v>
      </c>
      <c r="K271" s="71">
        <v>5175</v>
      </c>
      <c r="L271" s="89">
        <v>-238.09</v>
      </c>
      <c r="M271" s="71">
        <v>4936.91</v>
      </c>
      <c r="N271" s="72"/>
      <c r="O271" s="71">
        <v>4936.9100000000008</v>
      </c>
      <c r="P271" s="71">
        <v>4936.9100000000008</v>
      </c>
      <c r="Q271" s="76">
        <v>0</v>
      </c>
      <c r="R271" s="59" t="s">
        <v>409</v>
      </c>
      <c r="S271" s="71">
        <v>4936.91</v>
      </c>
      <c r="T271" s="71">
        <v>0</v>
      </c>
      <c r="U271" s="71">
        <v>0</v>
      </c>
      <c r="V271" s="71">
        <v>4936.91</v>
      </c>
      <c r="W271" s="71">
        <v>0</v>
      </c>
      <c r="X271" s="71">
        <v>4082.87</v>
      </c>
      <c r="Y271" s="5">
        <f t="shared" si="4"/>
        <v>4936.91</v>
      </c>
      <c r="Z271" s="5">
        <f t="shared" si="5"/>
        <v>0</v>
      </c>
      <c r="AA271" s="5">
        <f t="shared" si="6"/>
        <v>0</v>
      </c>
      <c r="AB271" s="5">
        <f t="shared" si="7"/>
        <v>0</v>
      </c>
      <c r="AC271" s="4"/>
      <c r="AD271" s="4"/>
    </row>
    <row r="272" spans="1:30" ht="15" hidden="1" customHeight="1" x14ac:dyDescent="0.2">
      <c r="A272" s="68" t="s">
        <v>89</v>
      </c>
      <c r="B272" s="73" t="s">
        <v>195</v>
      </c>
      <c r="C272" s="68" t="s">
        <v>30</v>
      </c>
      <c r="D272" s="68" t="s">
        <v>37</v>
      </c>
      <c r="E272" s="68" t="s">
        <v>32</v>
      </c>
      <c r="F272" s="68" t="s">
        <v>33</v>
      </c>
      <c r="G272" s="68" t="s">
        <v>34</v>
      </c>
      <c r="H272" s="69" t="s">
        <v>35</v>
      </c>
      <c r="I272" s="69" t="s">
        <v>35</v>
      </c>
      <c r="J272" s="70" t="s">
        <v>245</v>
      </c>
      <c r="K272" s="71">
        <v>4314</v>
      </c>
      <c r="L272" s="89">
        <v>-199.86</v>
      </c>
      <c r="M272" s="71">
        <v>4114.1400000000003</v>
      </c>
      <c r="N272" s="72"/>
      <c r="O272" s="71">
        <v>4114.1400000000003</v>
      </c>
      <c r="P272" s="71">
        <v>4114.1400000000003</v>
      </c>
      <c r="Q272" s="76">
        <v>0</v>
      </c>
      <c r="R272" s="59" t="s">
        <v>409</v>
      </c>
      <c r="S272" s="71">
        <v>4114.1400000000003</v>
      </c>
      <c r="T272" s="71">
        <v>0</v>
      </c>
      <c r="U272" s="71">
        <v>0</v>
      </c>
      <c r="V272" s="71">
        <v>4114.1400000000003</v>
      </c>
      <c r="W272" s="71">
        <v>0</v>
      </c>
      <c r="X272" s="71">
        <v>3763.7999999999997</v>
      </c>
      <c r="Y272" s="5">
        <f t="shared" si="4"/>
        <v>4114.1400000000003</v>
      </c>
      <c r="Z272" s="5">
        <f t="shared" si="5"/>
        <v>0</v>
      </c>
      <c r="AA272" s="5">
        <f t="shared" si="6"/>
        <v>0</v>
      </c>
      <c r="AB272" s="5">
        <f t="shared" si="7"/>
        <v>0</v>
      </c>
      <c r="AC272" s="4"/>
      <c r="AD272" s="4"/>
    </row>
    <row r="273" spans="1:30" ht="15" hidden="1" customHeight="1" x14ac:dyDescent="0.2">
      <c r="A273" s="68" t="s">
        <v>89</v>
      </c>
      <c r="B273" s="73" t="s">
        <v>195</v>
      </c>
      <c r="C273" s="68" t="s">
        <v>30</v>
      </c>
      <c r="D273" s="68" t="s">
        <v>37</v>
      </c>
      <c r="E273" s="68" t="s">
        <v>32</v>
      </c>
      <c r="F273" s="68" t="s">
        <v>33</v>
      </c>
      <c r="G273" s="68" t="s">
        <v>34</v>
      </c>
      <c r="H273" s="69" t="s">
        <v>35</v>
      </c>
      <c r="I273" s="69" t="s">
        <v>35</v>
      </c>
      <c r="J273" s="70" t="s">
        <v>246</v>
      </c>
      <c r="K273" s="71">
        <v>153474</v>
      </c>
      <c r="L273" s="58">
        <v>-3925.11</v>
      </c>
      <c r="M273" s="71">
        <v>149548.89000000001</v>
      </c>
      <c r="N273" s="72"/>
      <c r="O273" s="71">
        <v>149548.89000000001</v>
      </c>
      <c r="P273" s="71">
        <v>149548.89000000001</v>
      </c>
      <c r="Q273" s="71">
        <v>0</v>
      </c>
      <c r="R273" s="59" t="s">
        <v>409</v>
      </c>
      <c r="S273" s="71">
        <v>149548.88999999998</v>
      </c>
      <c r="T273" s="71">
        <v>0</v>
      </c>
      <c r="U273" s="71">
        <v>0</v>
      </c>
      <c r="V273" s="71">
        <v>149548.88999999998</v>
      </c>
      <c r="W273" s="71">
        <v>2.9103830456733704E-11</v>
      </c>
      <c r="X273" s="71">
        <v>123559.40000000001</v>
      </c>
      <c r="Y273" s="5">
        <f t="shared" si="4"/>
        <v>149548.88999999998</v>
      </c>
      <c r="Z273" s="5">
        <f t="shared" si="5"/>
        <v>0</v>
      </c>
      <c r="AA273" s="5">
        <f t="shared" si="6"/>
        <v>0</v>
      </c>
      <c r="AB273" s="5">
        <f t="shared" si="7"/>
        <v>0</v>
      </c>
      <c r="AC273" s="4"/>
      <c r="AD273" s="4"/>
    </row>
    <row r="274" spans="1:30" ht="15" hidden="1" customHeight="1" x14ac:dyDescent="0.2">
      <c r="A274" s="68" t="s">
        <v>89</v>
      </c>
      <c r="B274" s="73" t="s">
        <v>195</v>
      </c>
      <c r="C274" s="68" t="s">
        <v>30</v>
      </c>
      <c r="D274" s="68" t="s">
        <v>37</v>
      </c>
      <c r="E274" s="68" t="s">
        <v>32</v>
      </c>
      <c r="F274" s="68" t="s">
        <v>33</v>
      </c>
      <c r="G274" s="68" t="s">
        <v>34</v>
      </c>
      <c r="H274" s="69" t="s">
        <v>35</v>
      </c>
      <c r="I274" s="69" t="s">
        <v>35</v>
      </c>
      <c r="J274" s="70" t="s">
        <v>247</v>
      </c>
      <c r="K274" s="71">
        <v>20392</v>
      </c>
      <c r="L274" s="58">
        <v>-12622.509999999998</v>
      </c>
      <c r="M274" s="71">
        <v>7769.4900000000016</v>
      </c>
      <c r="N274" s="72"/>
      <c r="O274" s="71">
        <v>7769.49</v>
      </c>
      <c r="P274" s="71">
        <v>7769.49</v>
      </c>
      <c r="Q274" s="71">
        <v>0</v>
      </c>
      <c r="R274" s="59" t="s">
        <v>409</v>
      </c>
      <c r="S274" s="71">
        <v>7769.49</v>
      </c>
      <c r="T274" s="71">
        <v>0</v>
      </c>
      <c r="U274" s="71">
        <v>0</v>
      </c>
      <c r="V274" s="71">
        <v>7769.49</v>
      </c>
      <c r="W274" s="71">
        <v>1.8189894035458565E-12</v>
      </c>
      <c r="X274" s="71">
        <v>7118.45</v>
      </c>
      <c r="Y274" s="5">
        <f t="shared" si="4"/>
        <v>7769.49</v>
      </c>
      <c r="Z274" s="5">
        <f t="shared" si="5"/>
        <v>0</v>
      </c>
      <c r="AA274" s="5">
        <f t="shared" si="6"/>
        <v>0</v>
      </c>
      <c r="AB274" s="5">
        <f t="shared" si="7"/>
        <v>0</v>
      </c>
      <c r="AC274" s="4"/>
      <c r="AD274" s="4"/>
    </row>
    <row r="275" spans="1:30" ht="15" hidden="1" customHeight="1" x14ac:dyDescent="0.2">
      <c r="A275" s="68" t="s">
        <v>89</v>
      </c>
      <c r="B275" s="68" t="s">
        <v>195</v>
      </c>
      <c r="C275" s="68" t="s">
        <v>30</v>
      </c>
      <c r="D275" s="68" t="s">
        <v>37</v>
      </c>
      <c r="E275" s="68" t="s">
        <v>32</v>
      </c>
      <c r="F275" s="68" t="s">
        <v>33</v>
      </c>
      <c r="G275" s="68" t="s">
        <v>34</v>
      </c>
      <c r="H275" s="69" t="s">
        <v>35</v>
      </c>
      <c r="I275" s="69" t="s">
        <v>35</v>
      </c>
      <c r="J275" s="70" t="s">
        <v>444</v>
      </c>
      <c r="K275" s="71">
        <v>269076</v>
      </c>
      <c r="L275" s="58">
        <v>-27858.03</v>
      </c>
      <c r="M275" s="71">
        <v>241217.97</v>
      </c>
      <c r="N275" s="72"/>
      <c r="O275" s="71">
        <v>241217.97</v>
      </c>
      <c r="P275" s="71">
        <v>241217.97</v>
      </c>
      <c r="Q275" s="71">
        <v>0</v>
      </c>
      <c r="R275" s="59" t="s">
        <v>409</v>
      </c>
      <c r="S275" s="71">
        <v>241217.97</v>
      </c>
      <c r="T275" s="71">
        <v>0</v>
      </c>
      <c r="U275" s="71">
        <v>0</v>
      </c>
      <c r="V275" s="71">
        <v>241217.97</v>
      </c>
      <c r="W275" s="71">
        <v>0</v>
      </c>
      <c r="X275" s="71">
        <v>240587.37</v>
      </c>
      <c r="Y275" s="5">
        <f t="shared" si="4"/>
        <v>241217.97</v>
      </c>
      <c r="Z275" s="5">
        <f t="shared" si="5"/>
        <v>0</v>
      </c>
      <c r="AA275" s="5">
        <f t="shared" si="6"/>
        <v>0</v>
      </c>
      <c r="AB275" s="5">
        <f t="shared" si="7"/>
        <v>0</v>
      </c>
      <c r="AC275" s="4"/>
      <c r="AD275" s="4"/>
    </row>
    <row r="276" spans="1:30" ht="15" hidden="1" customHeight="1" x14ac:dyDescent="0.2">
      <c r="A276" s="68" t="s">
        <v>89</v>
      </c>
      <c r="B276" s="68" t="s">
        <v>195</v>
      </c>
      <c r="C276" s="68" t="s">
        <v>30</v>
      </c>
      <c r="D276" s="68" t="s">
        <v>37</v>
      </c>
      <c r="E276" s="68" t="s">
        <v>32</v>
      </c>
      <c r="F276" s="68" t="s">
        <v>33</v>
      </c>
      <c r="G276" s="68" t="s">
        <v>44</v>
      </c>
      <c r="H276" s="69" t="s">
        <v>45</v>
      </c>
      <c r="I276" s="69" t="s">
        <v>45</v>
      </c>
      <c r="J276" s="70" t="s">
        <v>445</v>
      </c>
      <c r="K276" s="71">
        <v>0</v>
      </c>
      <c r="L276" s="58">
        <v>22784.14</v>
      </c>
      <c r="M276" s="71">
        <v>22784.14</v>
      </c>
      <c r="N276" s="72"/>
      <c r="O276" s="71">
        <v>22784.14</v>
      </c>
      <c r="P276" s="71">
        <v>22784.14</v>
      </c>
      <c r="Q276" s="71">
        <v>0</v>
      </c>
      <c r="R276" s="59" t="s">
        <v>409</v>
      </c>
      <c r="S276" s="71"/>
      <c r="T276" s="71">
        <v>0</v>
      </c>
      <c r="U276" s="71">
        <v>22784.14</v>
      </c>
      <c r="V276" s="71">
        <v>22784.14</v>
      </c>
      <c r="W276" s="71">
        <v>0</v>
      </c>
      <c r="X276" s="71">
        <v>22784.14</v>
      </c>
      <c r="Y276" s="5">
        <f t="shared" si="4"/>
        <v>22784.14</v>
      </c>
      <c r="Z276" s="5">
        <f t="shared" si="5"/>
        <v>0</v>
      </c>
      <c r="AA276" s="5">
        <f t="shared" si="6"/>
        <v>0</v>
      </c>
      <c r="AB276" s="5">
        <f t="shared" si="7"/>
        <v>0</v>
      </c>
      <c r="AC276" s="4"/>
      <c r="AD276" s="4"/>
    </row>
    <row r="277" spans="1:30" ht="15" hidden="1" customHeight="1" x14ac:dyDescent="0.2">
      <c r="A277" s="68" t="s">
        <v>89</v>
      </c>
      <c r="B277" s="68" t="s">
        <v>195</v>
      </c>
      <c r="C277" s="68" t="s">
        <v>30</v>
      </c>
      <c r="D277" s="68" t="s">
        <v>37</v>
      </c>
      <c r="E277" s="68" t="s">
        <v>32</v>
      </c>
      <c r="F277" s="68" t="s">
        <v>33</v>
      </c>
      <c r="G277" s="68" t="s">
        <v>34</v>
      </c>
      <c r="H277" s="69" t="s">
        <v>35</v>
      </c>
      <c r="I277" s="69" t="s">
        <v>35</v>
      </c>
      <c r="J277" s="70" t="s">
        <v>446</v>
      </c>
      <c r="K277" s="71">
        <v>227976</v>
      </c>
      <c r="L277" s="58">
        <v>22961.75</v>
      </c>
      <c r="M277" s="71">
        <v>250937.75</v>
      </c>
      <c r="N277" s="72"/>
      <c r="O277" s="71">
        <v>250937.75</v>
      </c>
      <c r="P277" s="71">
        <v>250937.75</v>
      </c>
      <c r="Q277" s="71">
        <v>0</v>
      </c>
      <c r="R277" s="59" t="s">
        <v>409</v>
      </c>
      <c r="S277" s="71">
        <v>250937.74999999997</v>
      </c>
      <c r="T277" s="71">
        <v>0</v>
      </c>
      <c r="U277" s="71">
        <v>0</v>
      </c>
      <c r="V277" s="71">
        <v>250937.74999999997</v>
      </c>
      <c r="W277" s="71">
        <v>2.9103830456733704E-11</v>
      </c>
      <c r="X277" s="71">
        <v>250937.74999999997</v>
      </c>
      <c r="Y277" s="5">
        <f t="shared" si="4"/>
        <v>250937.74999999997</v>
      </c>
      <c r="Z277" s="5">
        <f t="shared" si="5"/>
        <v>0</v>
      </c>
      <c r="AA277" s="5">
        <f t="shared" si="6"/>
        <v>0</v>
      </c>
      <c r="AB277" s="5">
        <f t="shared" si="7"/>
        <v>0</v>
      </c>
      <c r="AC277" s="4"/>
      <c r="AD277" s="4"/>
    </row>
    <row r="278" spans="1:30" ht="15" hidden="1" customHeight="1" x14ac:dyDescent="0.2">
      <c r="A278" s="68" t="s">
        <v>89</v>
      </c>
      <c r="B278" s="68" t="s">
        <v>195</v>
      </c>
      <c r="C278" s="68" t="s">
        <v>30</v>
      </c>
      <c r="D278" s="68" t="s">
        <v>37</v>
      </c>
      <c r="E278" s="68" t="s">
        <v>32</v>
      </c>
      <c r="F278" s="68" t="s">
        <v>33</v>
      </c>
      <c r="G278" s="68" t="s">
        <v>44</v>
      </c>
      <c r="H278" s="69" t="s">
        <v>45</v>
      </c>
      <c r="I278" s="69" t="s">
        <v>45</v>
      </c>
      <c r="J278" s="70" t="s">
        <v>512</v>
      </c>
      <c r="K278" s="71">
        <v>0</v>
      </c>
      <c r="L278" s="58">
        <v>18012.34</v>
      </c>
      <c r="M278" s="71">
        <v>18012.34</v>
      </c>
      <c r="N278" s="72"/>
      <c r="O278" s="71">
        <v>18012.34</v>
      </c>
      <c r="P278" s="71">
        <v>18012.34</v>
      </c>
      <c r="Q278" s="71">
        <v>0</v>
      </c>
      <c r="R278" s="59" t="s">
        <v>409</v>
      </c>
      <c r="S278" s="71">
        <v>0</v>
      </c>
      <c r="T278" s="71">
        <v>0</v>
      </c>
      <c r="U278" s="71">
        <v>18012.34</v>
      </c>
      <c r="V278" s="71">
        <v>18012.34</v>
      </c>
      <c r="W278" s="71">
        <v>0</v>
      </c>
      <c r="X278" s="71">
        <v>18012.34</v>
      </c>
      <c r="Y278" s="5">
        <f t="shared" si="4"/>
        <v>18012.34</v>
      </c>
      <c r="Z278" s="5">
        <f t="shared" si="5"/>
        <v>0</v>
      </c>
      <c r="AA278" s="5">
        <f t="shared" si="6"/>
        <v>0</v>
      </c>
      <c r="AB278" s="5">
        <f t="shared" si="7"/>
        <v>0</v>
      </c>
      <c r="AC278" s="4"/>
      <c r="AD278" s="4"/>
    </row>
    <row r="279" spans="1:30" ht="15" hidden="1" customHeight="1" x14ac:dyDescent="0.2">
      <c r="A279" s="68" t="s">
        <v>89</v>
      </c>
      <c r="B279" s="73" t="s">
        <v>195</v>
      </c>
      <c r="C279" s="68" t="s">
        <v>30</v>
      </c>
      <c r="D279" s="68" t="s">
        <v>37</v>
      </c>
      <c r="E279" s="68" t="s">
        <v>32</v>
      </c>
      <c r="F279" s="68" t="s">
        <v>33</v>
      </c>
      <c r="G279" s="68" t="s">
        <v>34</v>
      </c>
      <c r="H279" s="69" t="s">
        <v>35</v>
      </c>
      <c r="I279" s="69" t="s">
        <v>35</v>
      </c>
      <c r="J279" s="70" t="s">
        <v>248</v>
      </c>
      <c r="K279" s="71">
        <v>4674</v>
      </c>
      <c r="L279" s="58">
        <v>-50.16</v>
      </c>
      <c r="M279" s="71">
        <v>4623.84</v>
      </c>
      <c r="N279" s="72"/>
      <c r="O279" s="71">
        <v>4623.84</v>
      </c>
      <c r="P279" s="71">
        <v>4623.84</v>
      </c>
      <c r="Q279" s="71">
        <v>0</v>
      </c>
      <c r="R279" s="59" t="s">
        <v>409</v>
      </c>
      <c r="S279" s="71">
        <v>4623.84</v>
      </c>
      <c r="T279" s="71">
        <v>0</v>
      </c>
      <c r="U279" s="71">
        <v>0</v>
      </c>
      <c r="V279" s="71">
        <v>4623.84</v>
      </c>
      <c r="W279" s="71">
        <v>0</v>
      </c>
      <c r="X279" s="71">
        <v>3766.69</v>
      </c>
      <c r="Y279" s="5">
        <f t="shared" si="4"/>
        <v>4623.84</v>
      </c>
      <c r="Z279" s="5">
        <f t="shared" si="5"/>
        <v>0</v>
      </c>
      <c r="AA279" s="5">
        <f t="shared" si="6"/>
        <v>0</v>
      </c>
      <c r="AB279" s="5">
        <f t="shared" si="7"/>
        <v>0</v>
      </c>
      <c r="AC279" s="4"/>
      <c r="AD279" s="4"/>
    </row>
    <row r="280" spans="1:30" ht="15" hidden="1" customHeight="1" x14ac:dyDescent="0.2">
      <c r="A280" s="68" t="s">
        <v>89</v>
      </c>
      <c r="B280" s="68" t="s">
        <v>195</v>
      </c>
      <c r="C280" s="68" t="s">
        <v>30</v>
      </c>
      <c r="D280" s="68" t="s">
        <v>37</v>
      </c>
      <c r="E280" s="68" t="s">
        <v>32</v>
      </c>
      <c r="F280" s="68" t="s">
        <v>33</v>
      </c>
      <c r="G280" s="68" t="s">
        <v>34</v>
      </c>
      <c r="H280" s="69" t="s">
        <v>35</v>
      </c>
      <c r="I280" s="69" t="s">
        <v>35</v>
      </c>
      <c r="J280" s="70" t="s">
        <v>250</v>
      </c>
      <c r="K280" s="71">
        <v>10157989</v>
      </c>
      <c r="L280" s="58">
        <v>-1503004</v>
      </c>
      <c r="M280" s="71">
        <v>8654985</v>
      </c>
      <c r="N280" s="72"/>
      <c r="O280" s="71">
        <v>8654985</v>
      </c>
      <c r="P280" s="71">
        <v>8654985</v>
      </c>
      <c r="Q280" s="71">
        <v>0</v>
      </c>
      <c r="R280" s="59" t="s">
        <v>409</v>
      </c>
      <c r="S280" s="71">
        <v>8654985</v>
      </c>
      <c r="T280" s="71">
        <v>0</v>
      </c>
      <c r="U280" s="71">
        <v>0</v>
      </c>
      <c r="V280" s="71">
        <v>8654985</v>
      </c>
      <c r="W280" s="71">
        <v>0</v>
      </c>
      <c r="X280" s="71">
        <v>8652819.679999996</v>
      </c>
      <c r="Y280" s="5">
        <f t="shared" si="4"/>
        <v>8654985</v>
      </c>
      <c r="Z280" s="5">
        <f t="shared" si="5"/>
        <v>0</v>
      </c>
      <c r="AA280" s="5">
        <f t="shared" si="6"/>
        <v>0</v>
      </c>
      <c r="AB280" s="5">
        <f t="shared" si="7"/>
        <v>0</v>
      </c>
      <c r="AC280" s="4"/>
      <c r="AD280" s="4"/>
    </row>
    <row r="281" spans="1:30" ht="15" hidden="1" customHeight="1" x14ac:dyDescent="0.2">
      <c r="A281" s="68" t="s">
        <v>89</v>
      </c>
      <c r="B281" s="68" t="s">
        <v>195</v>
      </c>
      <c r="C281" s="68" t="s">
        <v>30</v>
      </c>
      <c r="D281" s="68" t="s">
        <v>37</v>
      </c>
      <c r="E281" s="68" t="s">
        <v>32</v>
      </c>
      <c r="F281" s="68" t="s">
        <v>33</v>
      </c>
      <c r="G281" s="68" t="s">
        <v>34</v>
      </c>
      <c r="H281" s="69" t="s">
        <v>35</v>
      </c>
      <c r="I281" s="69" t="s">
        <v>35</v>
      </c>
      <c r="J281" s="70" t="s">
        <v>251</v>
      </c>
      <c r="K281" s="71">
        <v>18102756</v>
      </c>
      <c r="L281" s="58">
        <v>-762175.87000000011</v>
      </c>
      <c r="M281" s="71">
        <v>17340580.129999999</v>
      </c>
      <c r="N281" s="72"/>
      <c r="O281" s="71">
        <v>17340580.129999995</v>
      </c>
      <c r="P281" s="71">
        <v>17340580.129999995</v>
      </c>
      <c r="Q281" s="76">
        <v>0</v>
      </c>
      <c r="R281" s="59" t="s">
        <v>409</v>
      </c>
      <c r="S281" s="71">
        <v>17340580.129999995</v>
      </c>
      <c r="T281" s="71">
        <v>0</v>
      </c>
      <c r="U281" s="71">
        <v>0</v>
      </c>
      <c r="V281" s="71">
        <v>17340580.129999995</v>
      </c>
      <c r="W281" s="71">
        <v>3.7252902984619141E-9</v>
      </c>
      <c r="X281" s="71">
        <v>17335506.289999999</v>
      </c>
      <c r="Y281" s="5">
        <f t="shared" si="4"/>
        <v>17340580.129999995</v>
      </c>
      <c r="Z281" s="5">
        <f t="shared" si="5"/>
        <v>0</v>
      </c>
      <c r="AA281" s="5">
        <f t="shared" si="6"/>
        <v>0</v>
      </c>
      <c r="AB281" s="5">
        <f t="shared" si="7"/>
        <v>0</v>
      </c>
      <c r="AC281" s="4"/>
      <c r="AD281" s="4"/>
    </row>
    <row r="282" spans="1:30" ht="15" hidden="1" customHeight="1" x14ac:dyDescent="0.2">
      <c r="A282" s="68" t="s">
        <v>89</v>
      </c>
      <c r="B282" s="68" t="s">
        <v>195</v>
      </c>
      <c r="C282" s="68" t="s">
        <v>30</v>
      </c>
      <c r="D282" s="68" t="s">
        <v>37</v>
      </c>
      <c r="E282" s="68" t="s">
        <v>32</v>
      </c>
      <c r="F282" s="68" t="s">
        <v>33</v>
      </c>
      <c r="G282" s="68" t="s">
        <v>44</v>
      </c>
      <c r="H282" s="69" t="s">
        <v>35</v>
      </c>
      <c r="I282" s="69" t="s">
        <v>45</v>
      </c>
      <c r="J282" s="70" t="s">
        <v>252</v>
      </c>
      <c r="K282" s="71">
        <v>284625</v>
      </c>
      <c r="L282" s="58">
        <v>-284625</v>
      </c>
      <c r="M282" s="71">
        <v>0</v>
      </c>
      <c r="N282" s="72"/>
      <c r="O282" s="71">
        <v>0</v>
      </c>
      <c r="P282" s="71">
        <v>0</v>
      </c>
      <c r="Q282" s="71">
        <v>0</v>
      </c>
      <c r="R282" s="59" t="s">
        <v>409</v>
      </c>
      <c r="S282" s="71"/>
      <c r="T282" s="71">
        <v>0</v>
      </c>
      <c r="U282" s="71">
        <v>0</v>
      </c>
      <c r="V282" s="71">
        <v>0</v>
      </c>
      <c r="W282" s="71">
        <v>0</v>
      </c>
      <c r="X282" s="71">
        <v>0</v>
      </c>
      <c r="Y282" s="5">
        <f t="shared" si="4"/>
        <v>0</v>
      </c>
      <c r="Z282" s="5">
        <f t="shared" si="5"/>
        <v>0</v>
      </c>
      <c r="AA282" s="5">
        <f t="shared" si="6"/>
        <v>0</v>
      </c>
      <c r="AB282" s="5">
        <f t="shared" si="7"/>
        <v>0</v>
      </c>
      <c r="AC282" s="4"/>
      <c r="AD282" s="4"/>
    </row>
    <row r="283" spans="1:30" ht="15" hidden="1" customHeight="1" x14ac:dyDescent="0.2">
      <c r="A283" s="68" t="s">
        <v>89</v>
      </c>
      <c r="B283" s="68" t="s">
        <v>195</v>
      </c>
      <c r="C283" s="68" t="s">
        <v>30</v>
      </c>
      <c r="D283" s="68" t="s">
        <v>37</v>
      </c>
      <c r="E283" s="68" t="s">
        <v>32</v>
      </c>
      <c r="F283" s="68" t="s">
        <v>33</v>
      </c>
      <c r="G283" s="68" t="s">
        <v>44</v>
      </c>
      <c r="H283" s="69" t="s">
        <v>45</v>
      </c>
      <c r="I283" s="69" t="s">
        <v>35</v>
      </c>
      <c r="J283" s="70" t="s">
        <v>252</v>
      </c>
      <c r="K283" s="71">
        <v>0</v>
      </c>
      <c r="L283" s="58">
        <v>316912.39</v>
      </c>
      <c r="M283" s="71">
        <v>316912.39</v>
      </c>
      <c r="N283" s="72"/>
      <c r="O283" s="71">
        <v>316912.39</v>
      </c>
      <c r="P283" s="71">
        <v>316912.39</v>
      </c>
      <c r="Q283" s="71">
        <v>0</v>
      </c>
      <c r="R283" s="59" t="s">
        <v>409</v>
      </c>
      <c r="S283" s="71">
        <v>316912.3899999999</v>
      </c>
      <c r="T283" s="71">
        <v>0</v>
      </c>
      <c r="U283" s="71">
        <v>0</v>
      </c>
      <c r="V283" s="71">
        <v>316912.3899999999</v>
      </c>
      <c r="W283" s="71">
        <v>0</v>
      </c>
      <c r="X283" s="71">
        <v>316912.3899999999</v>
      </c>
      <c r="Y283" s="5">
        <f t="shared" si="4"/>
        <v>316912.3899999999</v>
      </c>
      <c r="Z283" s="5">
        <f t="shared" si="5"/>
        <v>0</v>
      </c>
      <c r="AA283" s="5">
        <f t="shared" si="6"/>
        <v>0</v>
      </c>
      <c r="AB283" s="5">
        <f t="shared" si="7"/>
        <v>0</v>
      </c>
      <c r="AC283" s="4"/>
      <c r="AD283" s="4"/>
    </row>
    <row r="284" spans="1:30" ht="15" hidden="1" customHeight="1" x14ac:dyDescent="0.2">
      <c r="A284" s="68" t="s">
        <v>89</v>
      </c>
      <c r="B284" s="68" t="s">
        <v>195</v>
      </c>
      <c r="C284" s="68" t="s">
        <v>30</v>
      </c>
      <c r="D284" s="68" t="s">
        <v>37</v>
      </c>
      <c r="E284" s="68" t="s">
        <v>32</v>
      </c>
      <c r="F284" s="68" t="s">
        <v>33</v>
      </c>
      <c r="G284" s="68" t="s">
        <v>44</v>
      </c>
      <c r="H284" s="69" t="s">
        <v>45</v>
      </c>
      <c r="I284" s="69" t="s">
        <v>45</v>
      </c>
      <c r="J284" s="70" t="s">
        <v>447</v>
      </c>
      <c r="K284" s="71">
        <v>0</v>
      </c>
      <c r="L284" s="58">
        <v>2679.6600000000003</v>
      </c>
      <c r="M284" s="71">
        <v>2679.6600000000003</v>
      </c>
      <c r="N284" s="72"/>
      <c r="O284" s="71">
        <v>2679.66</v>
      </c>
      <c r="P284" s="71">
        <v>2679.6600000000003</v>
      </c>
      <c r="Q284" s="71">
        <v>0</v>
      </c>
      <c r="R284" s="59" t="s">
        <v>409</v>
      </c>
      <c r="S284" s="71">
        <v>0</v>
      </c>
      <c r="T284" s="71">
        <v>0</v>
      </c>
      <c r="U284" s="71">
        <v>2679.66</v>
      </c>
      <c r="V284" s="71">
        <v>2679.66</v>
      </c>
      <c r="W284" s="71">
        <v>0</v>
      </c>
      <c r="X284" s="71">
        <v>2679.66</v>
      </c>
      <c r="Y284" s="5">
        <f t="shared" si="4"/>
        <v>2679.66</v>
      </c>
      <c r="Z284" s="5">
        <f t="shared" si="5"/>
        <v>0</v>
      </c>
      <c r="AA284" s="5">
        <f t="shared" si="6"/>
        <v>0</v>
      </c>
      <c r="AB284" s="5">
        <f t="shared" si="7"/>
        <v>0</v>
      </c>
      <c r="AC284" s="4"/>
      <c r="AD284" s="4"/>
    </row>
    <row r="285" spans="1:30" ht="15" hidden="1" customHeight="1" x14ac:dyDescent="0.2">
      <c r="A285" s="68" t="s">
        <v>89</v>
      </c>
      <c r="B285" s="68" t="s">
        <v>195</v>
      </c>
      <c r="C285" s="68" t="s">
        <v>30</v>
      </c>
      <c r="D285" s="68" t="s">
        <v>37</v>
      </c>
      <c r="E285" s="68" t="s">
        <v>32</v>
      </c>
      <c r="F285" s="68" t="s">
        <v>33</v>
      </c>
      <c r="G285" s="68" t="s">
        <v>34</v>
      </c>
      <c r="H285" s="69" t="s">
        <v>35</v>
      </c>
      <c r="I285" s="69" t="s">
        <v>35</v>
      </c>
      <c r="J285" s="75" t="s">
        <v>448</v>
      </c>
      <c r="K285" s="71">
        <v>204000</v>
      </c>
      <c r="L285" s="58">
        <v>-204000</v>
      </c>
      <c r="M285" s="71">
        <v>0</v>
      </c>
      <c r="N285" s="72"/>
      <c r="O285" s="71">
        <v>0</v>
      </c>
      <c r="P285" s="71">
        <v>0</v>
      </c>
      <c r="Q285" s="71">
        <v>0</v>
      </c>
      <c r="R285" s="59" t="s">
        <v>409</v>
      </c>
      <c r="S285" s="71">
        <v>0</v>
      </c>
      <c r="T285" s="71">
        <v>0</v>
      </c>
      <c r="U285" s="71">
        <v>0</v>
      </c>
      <c r="V285" s="71">
        <v>0</v>
      </c>
      <c r="W285" s="71">
        <v>0</v>
      </c>
      <c r="X285" s="71">
        <v>0</v>
      </c>
      <c r="Y285" s="5">
        <f t="shared" si="4"/>
        <v>0</v>
      </c>
      <c r="Z285" s="5">
        <f t="shared" si="5"/>
        <v>0</v>
      </c>
      <c r="AA285" s="5">
        <f t="shared" si="6"/>
        <v>0</v>
      </c>
      <c r="AB285" s="5">
        <f t="shared" si="7"/>
        <v>0</v>
      </c>
      <c r="AC285" s="4"/>
      <c r="AD285" s="4"/>
    </row>
    <row r="286" spans="1:30" ht="15" hidden="1" customHeight="1" x14ac:dyDescent="0.2">
      <c r="A286" s="68" t="s">
        <v>89</v>
      </c>
      <c r="B286" s="68" t="s">
        <v>253</v>
      </c>
      <c r="C286" s="68" t="s">
        <v>30</v>
      </c>
      <c r="D286" s="68" t="s">
        <v>37</v>
      </c>
      <c r="E286" s="68" t="s">
        <v>32</v>
      </c>
      <c r="F286" s="68" t="s">
        <v>33</v>
      </c>
      <c r="G286" s="68" t="s">
        <v>39</v>
      </c>
      <c r="H286" s="69" t="s">
        <v>35</v>
      </c>
      <c r="I286" s="69" t="s">
        <v>35</v>
      </c>
      <c r="J286" s="70" t="s">
        <v>205</v>
      </c>
      <c r="K286" s="71">
        <v>321000</v>
      </c>
      <c r="L286" s="58">
        <v>-59800.000000000007</v>
      </c>
      <c r="M286" s="71">
        <v>261200</v>
      </c>
      <c r="N286" s="72"/>
      <c r="O286" s="71">
        <v>261199.99999999997</v>
      </c>
      <c r="P286" s="71">
        <v>261199.99999999997</v>
      </c>
      <c r="Q286" s="71">
        <v>0</v>
      </c>
      <c r="R286" s="59" t="s">
        <v>409</v>
      </c>
      <c r="S286" s="71">
        <v>261200</v>
      </c>
      <c r="T286" s="71">
        <v>0</v>
      </c>
      <c r="U286" s="71">
        <v>0</v>
      </c>
      <c r="V286" s="71">
        <v>261200</v>
      </c>
      <c r="W286" s="71">
        <v>0</v>
      </c>
      <c r="X286" s="71">
        <v>229690.75000000003</v>
      </c>
      <c r="Y286" s="5">
        <f t="shared" si="4"/>
        <v>261200</v>
      </c>
      <c r="Z286" s="5">
        <f t="shared" si="5"/>
        <v>0</v>
      </c>
      <c r="AA286" s="5">
        <f t="shared" si="6"/>
        <v>0</v>
      </c>
      <c r="AB286" s="5">
        <f t="shared" si="7"/>
        <v>0</v>
      </c>
      <c r="AC286" s="4"/>
      <c r="AD286" s="4"/>
    </row>
    <row r="287" spans="1:30" ht="15" hidden="1" customHeight="1" x14ac:dyDescent="0.2">
      <c r="A287" s="68" t="s">
        <v>89</v>
      </c>
      <c r="B287" s="68" t="s">
        <v>253</v>
      </c>
      <c r="C287" s="68" t="s">
        <v>30</v>
      </c>
      <c r="D287" s="68" t="s">
        <v>37</v>
      </c>
      <c r="E287" s="68" t="s">
        <v>32</v>
      </c>
      <c r="F287" s="68" t="s">
        <v>33</v>
      </c>
      <c r="G287" s="68" t="s">
        <v>44</v>
      </c>
      <c r="H287" s="69" t="s">
        <v>45</v>
      </c>
      <c r="I287" s="69" t="s">
        <v>45</v>
      </c>
      <c r="J287" s="70" t="s">
        <v>402</v>
      </c>
      <c r="K287" s="71">
        <v>0</v>
      </c>
      <c r="L287" s="58">
        <v>3.18</v>
      </c>
      <c r="M287" s="71">
        <v>3.18</v>
      </c>
      <c r="N287" s="72"/>
      <c r="O287" s="71">
        <v>3.18</v>
      </c>
      <c r="P287" s="71">
        <v>3.18</v>
      </c>
      <c r="Q287" s="71">
        <v>0</v>
      </c>
      <c r="R287" s="59" t="s">
        <v>409</v>
      </c>
      <c r="S287" s="71"/>
      <c r="T287" s="71">
        <v>0</v>
      </c>
      <c r="U287" s="71">
        <v>3.18</v>
      </c>
      <c r="V287" s="71">
        <v>3.18</v>
      </c>
      <c r="W287" s="71">
        <v>0</v>
      </c>
      <c r="X287" s="71">
        <v>3.18</v>
      </c>
      <c r="Y287" s="5">
        <f t="shared" si="4"/>
        <v>3.18</v>
      </c>
      <c r="Z287" s="5">
        <f t="shared" si="5"/>
        <v>0</v>
      </c>
      <c r="AA287" s="5">
        <f t="shared" si="6"/>
        <v>0</v>
      </c>
      <c r="AB287" s="5">
        <f t="shared" si="7"/>
        <v>0</v>
      </c>
      <c r="AC287" s="4"/>
      <c r="AD287" s="4"/>
    </row>
    <row r="288" spans="1:30" ht="15" hidden="1" customHeight="1" x14ac:dyDescent="0.2">
      <c r="A288" s="68" t="s">
        <v>89</v>
      </c>
      <c r="B288" s="68" t="s">
        <v>253</v>
      </c>
      <c r="C288" s="68" t="s">
        <v>30</v>
      </c>
      <c r="D288" s="68" t="s">
        <v>37</v>
      </c>
      <c r="E288" s="68" t="s">
        <v>32</v>
      </c>
      <c r="F288" s="68" t="s">
        <v>33</v>
      </c>
      <c r="G288" s="68" t="s">
        <v>39</v>
      </c>
      <c r="H288" s="69" t="s">
        <v>35</v>
      </c>
      <c r="I288" s="69" t="s">
        <v>35</v>
      </c>
      <c r="J288" s="70" t="s">
        <v>206</v>
      </c>
      <c r="K288" s="71">
        <v>6676800</v>
      </c>
      <c r="L288" s="58">
        <v>854600</v>
      </c>
      <c r="M288" s="71">
        <v>7531400</v>
      </c>
      <c r="N288" s="72"/>
      <c r="O288" s="71">
        <v>7531400</v>
      </c>
      <c r="P288" s="71">
        <v>7531400</v>
      </c>
      <c r="Q288" s="71">
        <v>0</v>
      </c>
      <c r="R288" s="59" t="s">
        <v>409</v>
      </c>
      <c r="S288" s="71">
        <v>7531400</v>
      </c>
      <c r="T288" s="71">
        <v>0</v>
      </c>
      <c r="U288" s="71">
        <v>0</v>
      </c>
      <c r="V288" s="71">
        <v>7531400</v>
      </c>
      <c r="W288" s="71">
        <v>0</v>
      </c>
      <c r="X288" s="71">
        <v>6671348.4199999999</v>
      </c>
      <c r="Y288" s="5">
        <f t="shared" si="4"/>
        <v>7531400</v>
      </c>
      <c r="Z288" s="5">
        <f t="shared" si="5"/>
        <v>0</v>
      </c>
      <c r="AA288" s="5">
        <f t="shared" si="6"/>
        <v>0</v>
      </c>
      <c r="AB288" s="5">
        <f t="shared" si="7"/>
        <v>0</v>
      </c>
      <c r="AC288" s="4"/>
      <c r="AD288" s="4"/>
    </row>
    <row r="289" spans="1:30" ht="15" hidden="1" customHeight="1" x14ac:dyDescent="0.2">
      <c r="A289" s="68" t="s">
        <v>89</v>
      </c>
      <c r="B289" s="68" t="s">
        <v>253</v>
      </c>
      <c r="C289" s="68" t="s">
        <v>30</v>
      </c>
      <c r="D289" s="68" t="s">
        <v>37</v>
      </c>
      <c r="E289" s="68" t="s">
        <v>32</v>
      </c>
      <c r="F289" s="68" t="s">
        <v>33</v>
      </c>
      <c r="G289" s="68" t="s">
        <v>34</v>
      </c>
      <c r="H289" s="69" t="s">
        <v>35</v>
      </c>
      <c r="I289" s="69" t="s">
        <v>35</v>
      </c>
      <c r="J289" s="70" t="s">
        <v>254</v>
      </c>
      <c r="K289" s="71">
        <v>1068872</v>
      </c>
      <c r="L289" s="58">
        <v>-249700.18000000002</v>
      </c>
      <c r="M289" s="71">
        <v>819171.82</v>
      </c>
      <c r="N289" s="72"/>
      <c r="O289" s="71">
        <v>819171.82000000007</v>
      </c>
      <c r="P289" s="71">
        <v>819171.82000000007</v>
      </c>
      <c r="Q289" s="71">
        <v>0</v>
      </c>
      <c r="R289" s="59" t="s">
        <v>409</v>
      </c>
      <c r="S289" s="71">
        <v>819171.82000000007</v>
      </c>
      <c r="T289" s="71">
        <v>0</v>
      </c>
      <c r="U289" s="71">
        <v>0</v>
      </c>
      <c r="V289" s="71">
        <v>819171.82000000007</v>
      </c>
      <c r="W289" s="71">
        <v>0</v>
      </c>
      <c r="X289" s="71">
        <v>741506.69000000006</v>
      </c>
      <c r="Y289" s="5">
        <f t="shared" si="4"/>
        <v>819171.82000000007</v>
      </c>
      <c r="Z289" s="5">
        <f t="shared" si="5"/>
        <v>0</v>
      </c>
      <c r="AA289" s="5">
        <f t="shared" si="6"/>
        <v>0</v>
      </c>
      <c r="AB289" s="5">
        <f t="shared" si="7"/>
        <v>0</v>
      </c>
      <c r="AC289" s="4"/>
      <c r="AD289" s="4"/>
    </row>
    <row r="290" spans="1:30" ht="15" hidden="1" customHeight="1" x14ac:dyDescent="0.2">
      <c r="A290" s="68" t="s">
        <v>89</v>
      </c>
      <c r="B290" s="68" t="s">
        <v>253</v>
      </c>
      <c r="C290" s="68" t="s">
        <v>30</v>
      </c>
      <c r="D290" s="68" t="s">
        <v>37</v>
      </c>
      <c r="E290" s="68" t="s">
        <v>32</v>
      </c>
      <c r="F290" s="68" t="s">
        <v>33</v>
      </c>
      <c r="G290" s="68" t="s">
        <v>44</v>
      </c>
      <c r="H290" s="69" t="s">
        <v>45</v>
      </c>
      <c r="I290" s="69" t="s">
        <v>45</v>
      </c>
      <c r="J290" s="70" t="s">
        <v>587</v>
      </c>
      <c r="K290" s="71">
        <v>0</v>
      </c>
      <c r="L290" s="58">
        <v>10111.43</v>
      </c>
      <c r="M290" s="71">
        <v>10111.43</v>
      </c>
      <c r="N290" s="72"/>
      <c r="O290" s="71">
        <v>10111.43</v>
      </c>
      <c r="P290" s="71">
        <v>10111.43</v>
      </c>
      <c r="Q290" s="71">
        <v>0</v>
      </c>
      <c r="R290" s="59" t="s">
        <v>409</v>
      </c>
      <c r="S290" s="71">
        <v>0</v>
      </c>
      <c r="T290" s="71">
        <v>0</v>
      </c>
      <c r="U290" s="71">
        <v>10111.43</v>
      </c>
      <c r="V290" s="71">
        <v>10111.43</v>
      </c>
      <c r="W290" s="71">
        <v>0</v>
      </c>
      <c r="X290" s="71">
        <v>10111.43</v>
      </c>
      <c r="Y290" s="5">
        <f t="shared" si="4"/>
        <v>10111.43</v>
      </c>
      <c r="Z290" s="5">
        <f t="shared" si="5"/>
        <v>0</v>
      </c>
      <c r="AA290" s="5">
        <f t="shared" si="6"/>
        <v>0</v>
      </c>
      <c r="AB290" s="5">
        <f t="shared" si="7"/>
        <v>0</v>
      </c>
      <c r="AC290" s="4"/>
      <c r="AD290" s="4"/>
    </row>
    <row r="291" spans="1:30" ht="15" hidden="1" customHeight="1" x14ac:dyDescent="0.2">
      <c r="A291" s="68" t="s">
        <v>89</v>
      </c>
      <c r="B291" s="68" t="s">
        <v>253</v>
      </c>
      <c r="C291" s="68" t="s">
        <v>30</v>
      </c>
      <c r="D291" s="68" t="s">
        <v>37</v>
      </c>
      <c r="E291" s="68" t="s">
        <v>32</v>
      </c>
      <c r="F291" s="68" t="s">
        <v>33</v>
      </c>
      <c r="G291" s="68" t="s">
        <v>34</v>
      </c>
      <c r="H291" s="69" t="s">
        <v>35</v>
      </c>
      <c r="I291" s="69" t="s">
        <v>35</v>
      </c>
      <c r="J291" s="70" t="s">
        <v>255</v>
      </c>
      <c r="K291" s="71">
        <v>142284</v>
      </c>
      <c r="L291" s="58">
        <v>-20785.760000000002</v>
      </c>
      <c r="M291" s="71">
        <v>121498.23999999999</v>
      </c>
      <c r="N291" s="72"/>
      <c r="O291" s="71">
        <v>121498.23999999998</v>
      </c>
      <c r="P291" s="71">
        <v>121498.23999999998</v>
      </c>
      <c r="Q291" s="71">
        <v>0</v>
      </c>
      <c r="R291" s="59" t="s">
        <v>409</v>
      </c>
      <c r="S291" s="71">
        <v>121498.24000000001</v>
      </c>
      <c r="T291" s="71">
        <v>0</v>
      </c>
      <c r="U291" s="71">
        <v>0</v>
      </c>
      <c r="V291" s="71">
        <v>121498.24000000001</v>
      </c>
      <c r="W291" s="71">
        <v>0</v>
      </c>
      <c r="X291" s="71">
        <v>110531.77</v>
      </c>
      <c r="Y291" s="5">
        <f t="shared" si="4"/>
        <v>121498.24000000001</v>
      </c>
      <c r="Z291" s="5">
        <f t="shared" si="5"/>
        <v>0</v>
      </c>
      <c r="AA291" s="5">
        <f t="shared" si="6"/>
        <v>0</v>
      </c>
      <c r="AB291" s="5">
        <f t="shared" si="7"/>
        <v>0</v>
      </c>
      <c r="AC291" s="4"/>
      <c r="AD291" s="4"/>
    </row>
    <row r="292" spans="1:30" ht="15" hidden="1" customHeight="1" x14ac:dyDescent="0.2">
      <c r="A292" s="68" t="s">
        <v>89</v>
      </c>
      <c r="B292" s="68" t="s">
        <v>253</v>
      </c>
      <c r="C292" s="68" t="s">
        <v>30</v>
      </c>
      <c r="D292" s="68" t="s">
        <v>37</v>
      </c>
      <c r="E292" s="68" t="s">
        <v>32</v>
      </c>
      <c r="F292" s="68" t="s">
        <v>33</v>
      </c>
      <c r="G292" s="68" t="s">
        <v>44</v>
      </c>
      <c r="H292" s="69" t="s">
        <v>45</v>
      </c>
      <c r="I292" s="69" t="s">
        <v>45</v>
      </c>
      <c r="J292" s="70" t="s">
        <v>565</v>
      </c>
      <c r="K292" s="71">
        <v>0</v>
      </c>
      <c r="L292" s="58">
        <v>12886.2</v>
      </c>
      <c r="M292" s="71">
        <v>12886.2</v>
      </c>
      <c r="N292" s="72"/>
      <c r="O292" s="71">
        <v>12886.2</v>
      </c>
      <c r="P292" s="71">
        <v>12886.2</v>
      </c>
      <c r="Q292" s="71">
        <v>0</v>
      </c>
      <c r="R292" s="59" t="s">
        <v>409</v>
      </c>
      <c r="S292" s="71">
        <v>0</v>
      </c>
      <c r="T292" s="71">
        <v>0</v>
      </c>
      <c r="U292" s="71">
        <v>12886.2</v>
      </c>
      <c r="V292" s="71">
        <v>12886.2</v>
      </c>
      <c r="W292" s="71">
        <v>0</v>
      </c>
      <c r="X292" s="71">
        <v>12886.2</v>
      </c>
      <c r="Y292" s="5">
        <f t="shared" si="4"/>
        <v>12886.2</v>
      </c>
      <c r="Z292" s="5">
        <f t="shared" si="5"/>
        <v>0</v>
      </c>
      <c r="AA292" s="5">
        <f t="shared" si="6"/>
        <v>0</v>
      </c>
      <c r="AB292" s="5">
        <f t="shared" si="7"/>
        <v>0</v>
      </c>
      <c r="AC292" s="4"/>
      <c r="AD292" s="4"/>
    </row>
    <row r="293" spans="1:30" ht="15" hidden="1" customHeight="1" x14ac:dyDescent="0.2">
      <c r="A293" s="68" t="s">
        <v>89</v>
      </c>
      <c r="B293" s="68" t="s">
        <v>253</v>
      </c>
      <c r="C293" s="68" t="s">
        <v>30</v>
      </c>
      <c r="D293" s="68" t="s">
        <v>37</v>
      </c>
      <c r="E293" s="68" t="s">
        <v>32</v>
      </c>
      <c r="F293" s="68" t="s">
        <v>33</v>
      </c>
      <c r="G293" s="68" t="s">
        <v>34</v>
      </c>
      <c r="H293" s="69" t="s">
        <v>35</v>
      </c>
      <c r="I293" s="69" t="s">
        <v>35</v>
      </c>
      <c r="J293" s="70" t="s">
        <v>256</v>
      </c>
      <c r="K293" s="71">
        <v>2118844</v>
      </c>
      <c r="L293" s="58">
        <v>-368310.00999999995</v>
      </c>
      <c r="M293" s="71">
        <v>1750533.99</v>
      </c>
      <c r="N293" s="72"/>
      <c r="O293" s="71">
        <v>1750533.99</v>
      </c>
      <c r="P293" s="71">
        <v>1750533.99</v>
      </c>
      <c r="Q293" s="71">
        <v>0</v>
      </c>
      <c r="R293" s="59" t="s">
        <v>409</v>
      </c>
      <c r="S293" s="71">
        <v>1750533.99</v>
      </c>
      <c r="T293" s="71">
        <v>0</v>
      </c>
      <c r="U293" s="71">
        <v>0</v>
      </c>
      <c r="V293" s="71">
        <v>1750533.99</v>
      </c>
      <c r="W293" s="71">
        <v>0</v>
      </c>
      <c r="X293" s="71">
        <v>1478620.4700000002</v>
      </c>
      <c r="Y293" s="5">
        <f t="shared" si="4"/>
        <v>1750533.99</v>
      </c>
      <c r="Z293" s="5">
        <f t="shared" si="5"/>
        <v>0</v>
      </c>
      <c r="AA293" s="5">
        <f t="shared" si="6"/>
        <v>0</v>
      </c>
      <c r="AB293" s="5">
        <f t="shared" si="7"/>
        <v>0</v>
      </c>
      <c r="AC293" s="4"/>
      <c r="AD293" s="4"/>
    </row>
    <row r="294" spans="1:30" ht="15" hidden="1" customHeight="1" x14ac:dyDescent="0.2">
      <c r="A294" s="68" t="s">
        <v>89</v>
      </c>
      <c r="B294" s="68" t="s">
        <v>253</v>
      </c>
      <c r="C294" s="68" t="s">
        <v>30</v>
      </c>
      <c r="D294" s="68" t="s">
        <v>37</v>
      </c>
      <c r="E294" s="68" t="s">
        <v>32</v>
      </c>
      <c r="F294" s="68" t="s">
        <v>33</v>
      </c>
      <c r="G294" s="68" t="s">
        <v>44</v>
      </c>
      <c r="H294" s="69" t="s">
        <v>45</v>
      </c>
      <c r="I294" s="69" t="s">
        <v>45</v>
      </c>
      <c r="J294" s="70" t="s">
        <v>588</v>
      </c>
      <c r="K294" s="71">
        <v>0</v>
      </c>
      <c r="L294" s="58">
        <v>1926.37</v>
      </c>
      <c r="M294" s="71">
        <v>1926.37</v>
      </c>
      <c r="N294" s="72"/>
      <c r="O294" s="71">
        <v>1926.37</v>
      </c>
      <c r="P294" s="71">
        <v>1926.37</v>
      </c>
      <c r="Q294" s="71">
        <v>0</v>
      </c>
      <c r="R294" s="59" t="s">
        <v>409</v>
      </c>
      <c r="S294" s="71">
        <v>0</v>
      </c>
      <c r="T294" s="71">
        <v>0</v>
      </c>
      <c r="U294" s="71">
        <v>1926.37</v>
      </c>
      <c r="V294" s="71">
        <v>1926.37</v>
      </c>
      <c r="W294" s="71">
        <v>0</v>
      </c>
      <c r="X294" s="71">
        <v>1926.37</v>
      </c>
      <c r="Y294" s="5">
        <f t="shared" si="4"/>
        <v>1926.37</v>
      </c>
      <c r="Z294" s="5">
        <f t="shared" si="5"/>
        <v>0</v>
      </c>
      <c r="AA294" s="5">
        <f t="shared" si="6"/>
        <v>0</v>
      </c>
      <c r="AB294" s="5">
        <f t="shared" si="7"/>
        <v>0</v>
      </c>
      <c r="AC294" s="4"/>
      <c r="AD294" s="4"/>
    </row>
    <row r="295" spans="1:30" ht="15" hidden="1" customHeight="1" x14ac:dyDescent="0.2">
      <c r="A295" s="68" t="s">
        <v>89</v>
      </c>
      <c r="B295" s="68" t="s">
        <v>253</v>
      </c>
      <c r="C295" s="68" t="s">
        <v>30</v>
      </c>
      <c r="D295" s="68" t="s">
        <v>37</v>
      </c>
      <c r="E295" s="68" t="s">
        <v>32</v>
      </c>
      <c r="F295" s="68" t="s">
        <v>33</v>
      </c>
      <c r="G295" s="68" t="s">
        <v>34</v>
      </c>
      <c r="H295" s="69" t="s">
        <v>35</v>
      </c>
      <c r="I295" s="69" t="s">
        <v>35</v>
      </c>
      <c r="J295" s="70" t="s">
        <v>257</v>
      </c>
      <c r="K295" s="71">
        <v>341940</v>
      </c>
      <c r="L295" s="58">
        <v>-54071.34</v>
      </c>
      <c r="M295" s="71">
        <v>287868.66000000003</v>
      </c>
      <c r="N295" s="72"/>
      <c r="O295" s="71">
        <v>287868.65999999997</v>
      </c>
      <c r="P295" s="71">
        <v>287868.65999999997</v>
      </c>
      <c r="Q295" s="71">
        <v>0</v>
      </c>
      <c r="R295" s="59" t="s">
        <v>409</v>
      </c>
      <c r="S295" s="71">
        <v>287868.65999999997</v>
      </c>
      <c r="T295" s="71">
        <v>0</v>
      </c>
      <c r="U295" s="71">
        <v>0</v>
      </c>
      <c r="V295" s="71">
        <v>287868.65999999997</v>
      </c>
      <c r="W295" s="71">
        <v>0</v>
      </c>
      <c r="X295" s="71">
        <v>261842.78</v>
      </c>
      <c r="Y295" s="5">
        <f t="shared" si="4"/>
        <v>287868.65999999997</v>
      </c>
      <c r="Z295" s="5">
        <f t="shared" si="5"/>
        <v>0</v>
      </c>
      <c r="AA295" s="5">
        <f t="shared" si="6"/>
        <v>0</v>
      </c>
      <c r="AB295" s="5">
        <f t="shared" si="7"/>
        <v>0</v>
      </c>
      <c r="AC295" s="4"/>
      <c r="AD295" s="4"/>
    </row>
    <row r="296" spans="1:30" ht="15" hidden="1" customHeight="1" x14ac:dyDescent="0.2">
      <c r="A296" s="68" t="s">
        <v>89</v>
      </c>
      <c r="B296" s="68" t="s">
        <v>253</v>
      </c>
      <c r="C296" s="68" t="s">
        <v>30</v>
      </c>
      <c r="D296" s="68" t="s">
        <v>37</v>
      </c>
      <c r="E296" s="68" t="s">
        <v>32</v>
      </c>
      <c r="F296" s="68" t="s">
        <v>33</v>
      </c>
      <c r="G296" s="68" t="s">
        <v>44</v>
      </c>
      <c r="H296" s="69" t="s">
        <v>45</v>
      </c>
      <c r="I296" s="69" t="s">
        <v>45</v>
      </c>
      <c r="J296" s="70" t="s">
        <v>566</v>
      </c>
      <c r="K296" s="71">
        <v>0</v>
      </c>
      <c r="L296" s="58">
        <v>16807.27</v>
      </c>
      <c r="M296" s="71">
        <v>16807.27</v>
      </c>
      <c r="N296" s="72"/>
      <c r="O296" s="71">
        <v>16807.27</v>
      </c>
      <c r="P296" s="71">
        <v>16807.27</v>
      </c>
      <c r="Q296" s="71">
        <v>0</v>
      </c>
      <c r="R296" s="59" t="s">
        <v>409</v>
      </c>
      <c r="S296" s="71">
        <v>0</v>
      </c>
      <c r="T296" s="71">
        <v>0</v>
      </c>
      <c r="U296" s="71">
        <v>16807.27</v>
      </c>
      <c r="V296" s="71">
        <v>16807.27</v>
      </c>
      <c r="W296" s="71">
        <v>0</v>
      </c>
      <c r="X296" s="71">
        <v>16807.27</v>
      </c>
      <c r="Y296" s="5">
        <f t="shared" si="4"/>
        <v>16807.27</v>
      </c>
      <c r="Z296" s="5">
        <f t="shared" si="5"/>
        <v>0</v>
      </c>
      <c r="AA296" s="5">
        <f t="shared" si="6"/>
        <v>0</v>
      </c>
      <c r="AB296" s="5">
        <f t="shared" si="7"/>
        <v>0</v>
      </c>
      <c r="AC296" s="4"/>
      <c r="AD296" s="4"/>
    </row>
    <row r="297" spans="1:30" ht="15" hidden="1" customHeight="1" x14ac:dyDescent="0.2">
      <c r="A297" s="68" t="s">
        <v>89</v>
      </c>
      <c r="B297" s="68" t="s">
        <v>253</v>
      </c>
      <c r="C297" s="68" t="s">
        <v>30</v>
      </c>
      <c r="D297" s="68" t="s">
        <v>37</v>
      </c>
      <c r="E297" s="68" t="s">
        <v>32</v>
      </c>
      <c r="F297" s="68" t="s">
        <v>33</v>
      </c>
      <c r="G297" s="68" t="s">
        <v>34</v>
      </c>
      <c r="H297" s="69" t="s">
        <v>35</v>
      </c>
      <c r="I297" s="69" t="s">
        <v>35</v>
      </c>
      <c r="J297" s="70" t="s">
        <v>258</v>
      </c>
      <c r="K297" s="71">
        <v>1313568</v>
      </c>
      <c r="L297" s="58">
        <v>-770797.38000000012</v>
      </c>
      <c r="M297" s="71">
        <v>542770.61999999988</v>
      </c>
      <c r="N297" s="72"/>
      <c r="O297" s="71">
        <v>542770.62</v>
      </c>
      <c r="P297" s="71">
        <v>542770.62</v>
      </c>
      <c r="Q297" s="71">
        <v>0</v>
      </c>
      <c r="R297" s="59" t="s">
        <v>409</v>
      </c>
      <c r="S297" s="71">
        <v>542770.62</v>
      </c>
      <c r="T297" s="71">
        <v>0</v>
      </c>
      <c r="U297" s="71">
        <v>0</v>
      </c>
      <c r="V297" s="71">
        <v>542770.62</v>
      </c>
      <c r="W297" s="71">
        <v>0</v>
      </c>
      <c r="X297" s="71">
        <v>495378.56000000006</v>
      </c>
      <c r="Y297" s="5">
        <f t="shared" si="4"/>
        <v>542770.62</v>
      </c>
      <c r="Z297" s="5">
        <f t="shared" si="5"/>
        <v>0</v>
      </c>
      <c r="AA297" s="5">
        <f t="shared" si="6"/>
        <v>0</v>
      </c>
      <c r="AB297" s="5">
        <f t="shared" si="7"/>
        <v>0</v>
      </c>
      <c r="AC297" s="4"/>
      <c r="AD297" s="4"/>
    </row>
    <row r="298" spans="1:30" ht="15" hidden="1" customHeight="1" x14ac:dyDescent="0.2">
      <c r="A298" s="68" t="s">
        <v>89</v>
      </c>
      <c r="B298" s="68" t="s">
        <v>253</v>
      </c>
      <c r="C298" s="68" t="s">
        <v>30</v>
      </c>
      <c r="D298" s="68" t="s">
        <v>37</v>
      </c>
      <c r="E298" s="68" t="s">
        <v>32</v>
      </c>
      <c r="F298" s="68" t="s">
        <v>33</v>
      </c>
      <c r="G298" s="68" t="s">
        <v>34</v>
      </c>
      <c r="H298" s="69" t="s">
        <v>35</v>
      </c>
      <c r="I298" s="69" t="s">
        <v>35</v>
      </c>
      <c r="J298" s="70" t="s">
        <v>259</v>
      </c>
      <c r="K298" s="71">
        <v>14943227</v>
      </c>
      <c r="L298" s="58">
        <v>-1826683.8399999999</v>
      </c>
      <c r="M298" s="71">
        <v>13116543.16</v>
      </c>
      <c r="N298" s="72"/>
      <c r="O298" s="71">
        <v>13116543.159999998</v>
      </c>
      <c r="P298" s="71">
        <v>13116543.159999998</v>
      </c>
      <c r="Q298" s="71">
        <v>0</v>
      </c>
      <c r="R298" s="59" t="s">
        <v>409</v>
      </c>
      <c r="S298" s="71">
        <v>13116543.159999998</v>
      </c>
      <c r="T298" s="71">
        <v>0</v>
      </c>
      <c r="U298" s="71">
        <v>0</v>
      </c>
      <c r="V298" s="71">
        <v>13116543.159999998</v>
      </c>
      <c r="W298" s="71">
        <v>1.862645149230957E-9</v>
      </c>
      <c r="X298" s="71">
        <v>11266352.810000001</v>
      </c>
      <c r="Y298" s="5">
        <f t="shared" si="4"/>
        <v>13116543.159999998</v>
      </c>
      <c r="Z298" s="5">
        <f t="shared" si="5"/>
        <v>0</v>
      </c>
      <c r="AA298" s="5">
        <f t="shared" si="6"/>
        <v>0</v>
      </c>
      <c r="AB298" s="5">
        <f t="shared" si="7"/>
        <v>0</v>
      </c>
      <c r="AC298" s="4"/>
      <c r="AD298" s="4"/>
    </row>
    <row r="299" spans="1:30" ht="15" hidden="1" customHeight="1" x14ac:dyDescent="0.2">
      <c r="A299" s="68" t="s">
        <v>89</v>
      </c>
      <c r="B299" s="68" t="s">
        <v>253</v>
      </c>
      <c r="C299" s="68" t="s">
        <v>30</v>
      </c>
      <c r="D299" s="68" t="s">
        <v>37</v>
      </c>
      <c r="E299" s="68" t="s">
        <v>32</v>
      </c>
      <c r="F299" s="68" t="s">
        <v>33</v>
      </c>
      <c r="G299" s="68" t="s">
        <v>34</v>
      </c>
      <c r="H299" s="69" t="s">
        <v>35</v>
      </c>
      <c r="I299" s="69" t="s">
        <v>35</v>
      </c>
      <c r="J299" s="70" t="s">
        <v>260</v>
      </c>
      <c r="K299" s="71">
        <v>17460</v>
      </c>
      <c r="L299" s="58">
        <v>-8966.010000000002</v>
      </c>
      <c r="M299" s="71">
        <v>8493.989999999998</v>
      </c>
      <c r="N299" s="72"/>
      <c r="O299" s="71">
        <v>8493.99</v>
      </c>
      <c r="P299" s="71">
        <v>8493.99</v>
      </c>
      <c r="Q299" s="71">
        <v>0</v>
      </c>
      <c r="R299" s="59" t="s">
        <v>409</v>
      </c>
      <c r="S299" s="71">
        <v>8493.99</v>
      </c>
      <c r="T299" s="71">
        <v>0</v>
      </c>
      <c r="U299" s="71">
        <v>0</v>
      </c>
      <c r="V299" s="71">
        <v>8493.99</v>
      </c>
      <c r="W299" s="71">
        <v>0</v>
      </c>
      <c r="X299" s="71">
        <v>8493.99</v>
      </c>
      <c r="Y299" s="5">
        <f t="shared" si="4"/>
        <v>8493.99</v>
      </c>
      <c r="Z299" s="5">
        <f t="shared" si="5"/>
        <v>0</v>
      </c>
      <c r="AA299" s="5">
        <f t="shared" si="6"/>
        <v>0</v>
      </c>
      <c r="AB299" s="5">
        <f t="shared" si="7"/>
        <v>0</v>
      </c>
      <c r="AC299" s="4"/>
      <c r="AD299" s="4"/>
    </row>
    <row r="300" spans="1:30" ht="15" hidden="1" customHeight="1" x14ac:dyDescent="0.2">
      <c r="A300" s="68" t="s">
        <v>89</v>
      </c>
      <c r="B300" s="68" t="s">
        <v>253</v>
      </c>
      <c r="C300" s="68" t="s">
        <v>30</v>
      </c>
      <c r="D300" s="68" t="s">
        <v>37</v>
      </c>
      <c r="E300" s="68" t="s">
        <v>32</v>
      </c>
      <c r="F300" s="68" t="s">
        <v>33</v>
      </c>
      <c r="G300" s="68" t="s">
        <v>44</v>
      </c>
      <c r="H300" s="69" t="s">
        <v>45</v>
      </c>
      <c r="I300" s="69" t="s">
        <v>45</v>
      </c>
      <c r="J300" s="70" t="s">
        <v>449</v>
      </c>
      <c r="K300" s="71">
        <v>0</v>
      </c>
      <c r="L300" s="58">
        <v>91.62</v>
      </c>
      <c r="M300" s="71">
        <v>91.62</v>
      </c>
      <c r="N300" s="72"/>
      <c r="O300" s="71">
        <v>91.62</v>
      </c>
      <c r="P300" s="71">
        <v>91.62</v>
      </c>
      <c r="Q300" s="71">
        <v>0</v>
      </c>
      <c r="R300" s="59" t="s">
        <v>409</v>
      </c>
      <c r="S300" s="71"/>
      <c r="T300" s="71">
        <v>0</v>
      </c>
      <c r="U300" s="71">
        <v>91.62</v>
      </c>
      <c r="V300" s="71">
        <v>91.62</v>
      </c>
      <c r="W300" s="71">
        <v>0</v>
      </c>
      <c r="X300" s="71">
        <v>91.62</v>
      </c>
      <c r="Y300" s="5">
        <f t="shared" si="4"/>
        <v>91.62</v>
      </c>
      <c r="Z300" s="5">
        <f t="shared" si="5"/>
        <v>0</v>
      </c>
      <c r="AA300" s="5">
        <f t="shared" si="6"/>
        <v>0</v>
      </c>
      <c r="AB300" s="5">
        <f t="shared" si="7"/>
        <v>0</v>
      </c>
      <c r="AC300" s="4"/>
      <c r="AD300" s="4"/>
    </row>
    <row r="301" spans="1:30" ht="15" hidden="1" customHeight="1" x14ac:dyDescent="0.2">
      <c r="A301" s="68" t="s">
        <v>89</v>
      </c>
      <c r="B301" s="68" t="s">
        <v>253</v>
      </c>
      <c r="C301" s="68" t="s">
        <v>30</v>
      </c>
      <c r="D301" s="68" t="s">
        <v>37</v>
      </c>
      <c r="E301" s="68" t="s">
        <v>32</v>
      </c>
      <c r="F301" s="68" t="s">
        <v>33</v>
      </c>
      <c r="G301" s="68" t="s">
        <v>34</v>
      </c>
      <c r="H301" s="69" t="s">
        <v>35</v>
      </c>
      <c r="I301" s="69" t="s">
        <v>35</v>
      </c>
      <c r="J301" s="70" t="s">
        <v>261</v>
      </c>
      <c r="K301" s="71">
        <v>38065</v>
      </c>
      <c r="L301" s="58">
        <v>-22610.11</v>
      </c>
      <c r="M301" s="71">
        <v>15454.89</v>
      </c>
      <c r="N301" s="72"/>
      <c r="O301" s="71">
        <v>15454.890000000001</v>
      </c>
      <c r="P301" s="71">
        <v>15454.890000000001</v>
      </c>
      <c r="Q301" s="71">
        <v>0</v>
      </c>
      <c r="R301" s="59" t="s">
        <v>409</v>
      </c>
      <c r="S301" s="71">
        <v>15454.89</v>
      </c>
      <c r="T301" s="71">
        <v>0</v>
      </c>
      <c r="U301" s="71">
        <v>0</v>
      </c>
      <c r="V301" s="71">
        <v>15454.89</v>
      </c>
      <c r="W301" s="71">
        <v>0</v>
      </c>
      <c r="X301" s="71">
        <v>14003.720000000001</v>
      </c>
      <c r="Y301" s="5">
        <f t="shared" si="4"/>
        <v>15454.89</v>
      </c>
      <c r="Z301" s="5">
        <f t="shared" si="5"/>
        <v>0</v>
      </c>
      <c r="AA301" s="5">
        <f t="shared" si="6"/>
        <v>0</v>
      </c>
      <c r="AB301" s="5">
        <f t="shared" si="7"/>
        <v>0</v>
      </c>
      <c r="AC301" s="4"/>
      <c r="AD301" s="4"/>
    </row>
    <row r="302" spans="1:30" ht="15" hidden="1" customHeight="1" x14ac:dyDescent="0.2">
      <c r="A302" s="68" t="s">
        <v>89</v>
      </c>
      <c r="B302" s="68" t="s">
        <v>253</v>
      </c>
      <c r="C302" s="68" t="s">
        <v>30</v>
      </c>
      <c r="D302" s="68" t="s">
        <v>37</v>
      </c>
      <c r="E302" s="68" t="s">
        <v>32</v>
      </c>
      <c r="F302" s="68" t="s">
        <v>33</v>
      </c>
      <c r="G302" s="68" t="s">
        <v>34</v>
      </c>
      <c r="H302" s="69" t="s">
        <v>35</v>
      </c>
      <c r="I302" s="69" t="s">
        <v>35</v>
      </c>
      <c r="J302" s="70" t="s">
        <v>262</v>
      </c>
      <c r="K302" s="71">
        <v>21247</v>
      </c>
      <c r="L302" s="58">
        <v>-1837.6200000000001</v>
      </c>
      <c r="M302" s="71">
        <v>19409.38</v>
      </c>
      <c r="N302" s="72"/>
      <c r="O302" s="71">
        <v>19409.38</v>
      </c>
      <c r="P302" s="71">
        <v>19409.38</v>
      </c>
      <c r="Q302" s="71">
        <v>0</v>
      </c>
      <c r="R302" s="59" t="s">
        <v>409</v>
      </c>
      <c r="S302" s="71">
        <v>19409.38</v>
      </c>
      <c r="T302" s="71">
        <v>0</v>
      </c>
      <c r="U302" s="71">
        <v>0</v>
      </c>
      <c r="V302" s="71">
        <v>19409.38</v>
      </c>
      <c r="W302" s="71">
        <v>0</v>
      </c>
      <c r="X302" s="71">
        <v>17163.75</v>
      </c>
      <c r="Y302" s="5">
        <f t="shared" si="4"/>
        <v>19409.38</v>
      </c>
      <c r="Z302" s="5">
        <f t="shared" si="5"/>
        <v>0</v>
      </c>
      <c r="AA302" s="5">
        <f t="shared" si="6"/>
        <v>0</v>
      </c>
      <c r="AB302" s="5">
        <f t="shared" si="7"/>
        <v>0</v>
      </c>
      <c r="AC302" s="4"/>
      <c r="AD302" s="4"/>
    </row>
    <row r="303" spans="1:30" ht="15" hidden="1" customHeight="1" x14ac:dyDescent="0.2">
      <c r="A303" s="68" t="s">
        <v>89</v>
      </c>
      <c r="B303" s="68" t="s">
        <v>253</v>
      </c>
      <c r="C303" s="68" t="s">
        <v>30</v>
      </c>
      <c r="D303" s="68" t="s">
        <v>37</v>
      </c>
      <c r="E303" s="68" t="s">
        <v>32</v>
      </c>
      <c r="F303" s="68" t="s">
        <v>33</v>
      </c>
      <c r="G303" s="68" t="s">
        <v>34</v>
      </c>
      <c r="H303" s="69" t="s">
        <v>35</v>
      </c>
      <c r="I303" s="69" t="s">
        <v>35</v>
      </c>
      <c r="J303" s="70" t="s">
        <v>263</v>
      </c>
      <c r="K303" s="71">
        <v>555029</v>
      </c>
      <c r="L303" s="58">
        <v>-65896.45</v>
      </c>
      <c r="M303" s="71">
        <v>489132.55</v>
      </c>
      <c r="N303" s="72"/>
      <c r="O303" s="71">
        <v>489132.55000000005</v>
      </c>
      <c r="P303" s="71">
        <v>489132.55000000005</v>
      </c>
      <c r="Q303" s="71">
        <v>0</v>
      </c>
      <c r="R303" s="59" t="s">
        <v>409</v>
      </c>
      <c r="S303" s="71">
        <v>489132.55000000005</v>
      </c>
      <c r="T303" s="71">
        <v>0</v>
      </c>
      <c r="U303" s="71">
        <v>0</v>
      </c>
      <c r="V303" s="71">
        <v>489132.55000000005</v>
      </c>
      <c r="W303" s="71">
        <v>0</v>
      </c>
      <c r="X303" s="71">
        <v>405169.82000000007</v>
      </c>
      <c r="Y303" s="5">
        <f t="shared" si="4"/>
        <v>489132.55000000005</v>
      </c>
      <c r="Z303" s="5">
        <f t="shared" si="5"/>
        <v>0</v>
      </c>
      <c r="AA303" s="5">
        <f t="shared" si="6"/>
        <v>0</v>
      </c>
      <c r="AB303" s="5">
        <f t="shared" si="7"/>
        <v>0</v>
      </c>
      <c r="AC303" s="4"/>
      <c r="AD303" s="4"/>
    </row>
    <row r="304" spans="1:30" ht="15" hidden="1" customHeight="1" x14ac:dyDescent="0.2">
      <c r="A304" s="68" t="s">
        <v>89</v>
      </c>
      <c r="B304" s="73" t="s">
        <v>253</v>
      </c>
      <c r="C304" s="68" t="s">
        <v>30</v>
      </c>
      <c r="D304" s="68" t="s">
        <v>37</v>
      </c>
      <c r="E304" s="68" t="s">
        <v>32</v>
      </c>
      <c r="F304" s="68" t="s">
        <v>33</v>
      </c>
      <c r="G304" s="68" t="s">
        <v>34</v>
      </c>
      <c r="H304" s="69" t="s">
        <v>35</v>
      </c>
      <c r="I304" s="69" t="s">
        <v>35</v>
      </c>
      <c r="J304" s="70" t="s">
        <v>264</v>
      </c>
      <c r="K304" s="71">
        <v>102333</v>
      </c>
      <c r="L304" s="58">
        <v>-11577.5</v>
      </c>
      <c r="M304" s="71">
        <v>90755.5</v>
      </c>
      <c r="N304" s="72"/>
      <c r="O304" s="71">
        <v>90755.5</v>
      </c>
      <c r="P304" s="71">
        <v>90755.5</v>
      </c>
      <c r="Q304" s="71">
        <v>0</v>
      </c>
      <c r="R304" s="59" t="s">
        <v>409</v>
      </c>
      <c r="S304" s="71">
        <v>90755.5</v>
      </c>
      <c r="T304" s="71">
        <v>0</v>
      </c>
      <c r="U304" s="71">
        <v>0</v>
      </c>
      <c r="V304" s="71">
        <v>90755.5</v>
      </c>
      <c r="W304" s="71">
        <v>0</v>
      </c>
      <c r="X304" s="71">
        <v>75278.28</v>
      </c>
      <c r="Y304" s="5">
        <f t="shared" si="4"/>
        <v>90755.5</v>
      </c>
      <c r="Z304" s="5">
        <f t="shared" si="5"/>
        <v>0</v>
      </c>
      <c r="AA304" s="5">
        <f t="shared" si="6"/>
        <v>0</v>
      </c>
      <c r="AB304" s="5">
        <f t="shared" si="7"/>
        <v>0</v>
      </c>
      <c r="AC304" s="4"/>
      <c r="AD304" s="4"/>
    </row>
    <row r="305" spans="1:30" ht="15" hidden="1" customHeight="1" x14ac:dyDescent="0.2">
      <c r="A305" s="68" t="s">
        <v>89</v>
      </c>
      <c r="B305" s="68" t="s">
        <v>253</v>
      </c>
      <c r="C305" s="68" t="s">
        <v>30</v>
      </c>
      <c r="D305" s="68" t="s">
        <v>37</v>
      </c>
      <c r="E305" s="68" t="s">
        <v>32</v>
      </c>
      <c r="F305" s="68" t="s">
        <v>33</v>
      </c>
      <c r="G305" s="68" t="s">
        <v>34</v>
      </c>
      <c r="H305" s="69" t="s">
        <v>35</v>
      </c>
      <c r="I305" s="69" t="s">
        <v>35</v>
      </c>
      <c r="J305" s="70" t="s">
        <v>265</v>
      </c>
      <c r="K305" s="71">
        <v>281009</v>
      </c>
      <c r="L305" s="58">
        <v>-60320.06</v>
      </c>
      <c r="M305" s="71">
        <v>220688.94</v>
      </c>
      <c r="N305" s="72"/>
      <c r="O305" s="71">
        <v>220688.94</v>
      </c>
      <c r="P305" s="71">
        <v>220688.94</v>
      </c>
      <c r="Q305" s="71">
        <v>0</v>
      </c>
      <c r="R305" s="59" t="s">
        <v>409</v>
      </c>
      <c r="S305" s="71">
        <v>220688.94</v>
      </c>
      <c r="T305" s="71">
        <v>0</v>
      </c>
      <c r="U305" s="71">
        <v>0</v>
      </c>
      <c r="V305" s="71">
        <v>220688.94</v>
      </c>
      <c r="W305" s="71">
        <v>0</v>
      </c>
      <c r="X305" s="71">
        <v>60114.34</v>
      </c>
      <c r="Y305" s="5">
        <f t="shared" si="4"/>
        <v>220688.94</v>
      </c>
      <c r="Z305" s="5">
        <f t="shared" si="5"/>
        <v>0</v>
      </c>
      <c r="AA305" s="5">
        <f t="shared" si="6"/>
        <v>0</v>
      </c>
      <c r="AB305" s="5">
        <f t="shared" si="7"/>
        <v>0</v>
      </c>
      <c r="AC305" s="4"/>
      <c r="AD305" s="4"/>
    </row>
    <row r="306" spans="1:30" ht="15" hidden="1" customHeight="1" x14ac:dyDescent="0.2">
      <c r="A306" s="68" t="s">
        <v>89</v>
      </c>
      <c r="B306" s="68" t="s">
        <v>253</v>
      </c>
      <c r="C306" s="68" t="s">
        <v>30</v>
      </c>
      <c r="D306" s="68" t="s">
        <v>37</v>
      </c>
      <c r="E306" s="68" t="s">
        <v>32</v>
      </c>
      <c r="F306" s="68" t="s">
        <v>33</v>
      </c>
      <c r="G306" s="68" t="s">
        <v>34</v>
      </c>
      <c r="H306" s="69" t="s">
        <v>35</v>
      </c>
      <c r="I306" s="69" t="s">
        <v>35</v>
      </c>
      <c r="J306" s="70" t="s">
        <v>266</v>
      </c>
      <c r="K306" s="71">
        <v>139967</v>
      </c>
      <c r="L306" s="58">
        <v>-12775.050000000001</v>
      </c>
      <c r="M306" s="71">
        <v>127191.95</v>
      </c>
      <c r="N306" s="72"/>
      <c r="O306" s="71">
        <v>127191.95000000004</v>
      </c>
      <c r="P306" s="71">
        <v>127191.95000000004</v>
      </c>
      <c r="Q306" s="71">
        <v>0</v>
      </c>
      <c r="R306" s="59" t="s">
        <v>409</v>
      </c>
      <c r="S306" s="71">
        <v>127191.95</v>
      </c>
      <c r="T306" s="71">
        <v>0</v>
      </c>
      <c r="U306" s="71">
        <v>0</v>
      </c>
      <c r="V306" s="71">
        <v>127191.95</v>
      </c>
      <c r="W306" s="71">
        <v>0</v>
      </c>
      <c r="X306" s="71">
        <v>115691.17</v>
      </c>
      <c r="Y306" s="5">
        <f t="shared" si="4"/>
        <v>127191.95</v>
      </c>
      <c r="Z306" s="5">
        <f t="shared" si="5"/>
        <v>0</v>
      </c>
      <c r="AA306" s="5">
        <f t="shared" si="6"/>
        <v>0</v>
      </c>
      <c r="AB306" s="5">
        <f t="shared" si="7"/>
        <v>0</v>
      </c>
      <c r="AC306" s="4"/>
      <c r="AD306" s="4"/>
    </row>
    <row r="307" spans="1:30" ht="15" hidden="1" customHeight="1" x14ac:dyDescent="0.2">
      <c r="A307" s="68" t="s">
        <v>89</v>
      </c>
      <c r="B307" s="68" t="s">
        <v>253</v>
      </c>
      <c r="C307" s="68" t="s">
        <v>30</v>
      </c>
      <c r="D307" s="68" t="s">
        <v>37</v>
      </c>
      <c r="E307" s="68" t="s">
        <v>32</v>
      </c>
      <c r="F307" s="68" t="s">
        <v>33</v>
      </c>
      <c r="G307" s="68" t="s">
        <v>34</v>
      </c>
      <c r="H307" s="69" t="s">
        <v>35</v>
      </c>
      <c r="I307" s="69" t="s">
        <v>35</v>
      </c>
      <c r="J307" s="70" t="s">
        <v>267</v>
      </c>
      <c r="K307" s="71">
        <v>51690</v>
      </c>
      <c r="L307" s="58">
        <v>-5808.42</v>
      </c>
      <c r="M307" s="71">
        <v>45881.58</v>
      </c>
      <c r="N307" s="72"/>
      <c r="O307" s="71">
        <v>45881.58</v>
      </c>
      <c r="P307" s="71">
        <v>45881.58</v>
      </c>
      <c r="Q307" s="71">
        <v>0</v>
      </c>
      <c r="R307" s="59" t="s">
        <v>409</v>
      </c>
      <c r="S307" s="71">
        <v>45881.58</v>
      </c>
      <c r="T307" s="71">
        <v>0</v>
      </c>
      <c r="U307" s="71">
        <v>0</v>
      </c>
      <c r="V307" s="71">
        <v>45881.58</v>
      </c>
      <c r="W307" s="71">
        <v>0</v>
      </c>
      <c r="X307" s="71">
        <v>41758.67</v>
      </c>
      <c r="Y307" s="5">
        <f t="shared" si="4"/>
        <v>45881.58</v>
      </c>
      <c r="Z307" s="5">
        <f t="shared" si="5"/>
        <v>0</v>
      </c>
      <c r="AA307" s="5">
        <f t="shared" si="6"/>
        <v>0</v>
      </c>
      <c r="AB307" s="5">
        <f t="shared" si="7"/>
        <v>0</v>
      </c>
      <c r="AC307" s="4"/>
      <c r="AD307" s="4"/>
    </row>
    <row r="308" spans="1:30" ht="15" hidden="1" customHeight="1" x14ac:dyDescent="0.2">
      <c r="A308" s="68" t="s">
        <v>89</v>
      </c>
      <c r="B308" s="68" t="s">
        <v>253</v>
      </c>
      <c r="C308" s="68" t="s">
        <v>30</v>
      </c>
      <c r="D308" s="68" t="s">
        <v>37</v>
      </c>
      <c r="E308" s="68" t="s">
        <v>32</v>
      </c>
      <c r="F308" s="68" t="s">
        <v>33</v>
      </c>
      <c r="G308" s="68" t="s">
        <v>34</v>
      </c>
      <c r="H308" s="69" t="s">
        <v>35</v>
      </c>
      <c r="I308" s="69" t="s">
        <v>35</v>
      </c>
      <c r="J308" s="70" t="s">
        <v>268</v>
      </c>
      <c r="K308" s="71">
        <v>14254</v>
      </c>
      <c r="L308" s="58">
        <v>-6389.54</v>
      </c>
      <c r="M308" s="71">
        <v>7864.46</v>
      </c>
      <c r="N308" s="72"/>
      <c r="O308" s="71">
        <v>7864.4600000000009</v>
      </c>
      <c r="P308" s="71">
        <v>7864.4600000000009</v>
      </c>
      <c r="Q308" s="71">
        <v>0</v>
      </c>
      <c r="R308" s="59" t="s">
        <v>409</v>
      </c>
      <c r="S308" s="71">
        <v>7864.46</v>
      </c>
      <c r="T308" s="71">
        <v>0</v>
      </c>
      <c r="U308" s="71">
        <v>0</v>
      </c>
      <c r="V308" s="71">
        <v>7864.46</v>
      </c>
      <c r="W308" s="71">
        <v>0</v>
      </c>
      <c r="X308" s="71">
        <v>7192.9100000000008</v>
      </c>
      <c r="Y308" s="5">
        <f t="shared" si="4"/>
        <v>7864.46</v>
      </c>
      <c r="Z308" s="5">
        <f t="shared" si="5"/>
        <v>0</v>
      </c>
      <c r="AA308" s="5">
        <f t="shared" si="6"/>
        <v>0</v>
      </c>
      <c r="AB308" s="5">
        <f t="shared" si="7"/>
        <v>0</v>
      </c>
      <c r="AC308" s="4"/>
      <c r="AD308" s="4"/>
    </row>
    <row r="309" spans="1:30" ht="15" hidden="1" customHeight="1" x14ac:dyDescent="0.2">
      <c r="A309" s="68" t="s">
        <v>89</v>
      </c>
      <c r="B309" s="68" t="s">
        <v>253</v>
      </c>
      <c r="C309" s="68" t="s">
        <v>30</v>
      </c>
      <c r="D309" s="68" t="s">
        <v>190</v>
      </c>
      <c r="E309" s="68" t="s">
        <v>32</v>
      </c>
      <c r="F309" s="68" t="s">
        <v>33</v>
      </c>
      <c r="G309" s="68" t="s">
        <v>34</v>
      </c>
      <c r="H309" s="69" t="s">
        <v>35</v>
      </c>
      <c r="I309" s="69" t="s">
        <v>35</v>
      </c>
      <c r="J309" s="70" t="s">
        <v>269</v>
      </c>
      <c r="K309" s="71">
        <v>1260000</v>
      </c>
      <c r="L309" s="58">
        <v>-28779.699999999957</v>
      </c>
      <c r="M309" s="71">
        <v>1231220.3</v>
      </c>
      <c r="N309" s="72"/>
      <c r="O309" s="71">
        <v>1231220.2999999998</v>
      </c>
      <c r="P309" s="71">
        <v>1231220.2999999998</v>
      </c>
      <c r="Q309" s="71">
        <v>0</v>
      </c>
      <c r="R309" s="59" t="s">
        <v>409</v>
      </c>
      <c r="S309" s="71">
        <v>1231220.2999999998</v>
      </c>
      <c r="T309" s="71">
        <v>0</v>
      </c>
      <c r="U309" s="71">
        <v>0</v>
      </c>
      <c r="V309" s="71">
        <v>1231220.2999999998</v>
      </c>
      <c r="W309" s="71">
        <v>0</v>
      </c>
      <c r="X309" s="71">
        <v>1066507.3700000001</v>
      </c>
      <c r="Y309" s="5">
        <f t="shared" si="4"/>
        <v>1231220.2999999998</v>
      </c>
      <c r="Z309" s="5">
        <f t="shared" si="5"/>
        <v>0</v>
      </c>
      <c r="AA309" s="5">
        <f t="shared" si="6"/>
        <v>0</v>
      </c>
      <c r="AB309" s="5">
        <f t="shared" si="7"/>
        <v>0</v>
      </c>
      <c r="AC309" s="4"/>
      <c r="AD309" s="4"/>
    </row>
    <row r="310" spans="1:30" ht="15" hidden="1" customHeight="1" x14ac:dyDescent="0.2">
      <c r="A310" s="68" t="s">
        <v>89</v>
      </c>
      <c r="B310" s="68" t="s">
        <v>253</v>
      </c>
      <c r="C310" s="68" t="s">
        <v>30</v>
      </c>
      <c r="D310" s="68" t="s">
        <v>190</v>
      </c>
      <c r="E310" s="68" t="s">
        <v>32</v>
      </c>
      <c r="F310" s="68" t="s">
        <v>33</v>
      </c>
      <c r="G310" s="68" t="s">
        <v>34</v>
      </c>
      <c r="H310" s="69" t="s">
        <v>35</v>
      </c>
      <c r="I310" s="69" t="s">
        <v>35</v>
      </c>
      <c r="J310" s="70" t="s">
        <v>270</v>
      </c>
      <c r="K310" s="71">
        <v>879631</v>
      </c>
      <c r="L310" s="58">
        <v>-49939.94</v>
      </c>
      <c r="M310" s="71">
        <v>829691.06</v>
      </c>
      <c r="N310" s="72"/>
      <c r="O310" s="71">
        <v>829691.06</v>
      </c>
      <c r="P310" s="71">
        <v>829691.06</v>
      </c>
      <c r="Q310" s="71">
        <v>0</v>
      </c>
      <c r="R310" s="59" t="s">
        <v>409</v>
      </c>
      <c r="S310" s="71">
        <v>829691.06</v>
      </c>
      <c r="T310" s="71">
        <v>0</v>
      </c>
      <c r="U310" s="71">
        <v>0</v>
      </c>
      <c r="V310" s="71">
        <v>829691.06</v>
      </c>
      <c r="W310" s="71">
        <v>0</v>
      </c>
      <c r="X310" s="71">
        <v>787880.74</v>
      </c>
      <c r="Y310" s="5">
        <f t="shared" si="4"/>
        <v>829691.06</v>
      </c>
      <c r="Z310" s="5">
        <f t="shared" si="5"/>
        <v>0</v>
      </c>
      <c r="AA310" s="5">
        <f t="shared" si="6"/>
        <v>0</v>
      </c>
      <c r="AB310" s="5">
        <f t="shared" si="7"/>
        <v>0</v>
      </c>
      <c r="AC310" s="4"/>
      <c r="AD310" s="4"/>
    </row>
    <row r="311" spans="1:30" ht="15" hidden="1" customHeight="1" x14ac:dyDescent="0.2">
      <c r="A311" s="68" t="s">
        <v>89</v>
      </c>
      <c r="B311" s="68" t="s">
        <v>253</v>
      </c>
      <c r="C311" s="68" t="s">
        <v>30</v>
      </c>
      <c r="D311" s="68" t="s">
        <v>37</v>
      </c>
      <c r="E311" s="68" t="s">
        <v>32</v>
      </c>
      <c r="F311" s="68" t="s">
        <v>33</v>
      </c>
      <c r="G311" s="68" t="s">
        <v>34</v>
      </c>
      <c r="H311" s="69" t="s">
        <v>35</v>
      </c>
      <c r="I311" s="69" t="s">
        <v>35</v>
      </c>
      <c r="J311" s="70" t="s">
        <v>271</v>
      </c>
      <c r="K311" s="71">
        <v>492006</v>
      </c>
      <c r="L311" s="60">
        <v>-60640.19</v>
      </c>
      <c r="M311" s="71">
        <v>431365.81</v>
      </c>
      <c r="N311" s="72"/>
      <c r="O311" s="71">
        <v>431365.81</v>
      </c>
      <c r="P311" s="71">
        <v>431365.81</v>
      </c>
      <c r="Q311" s="71">
        <v>0</v>
      </c>
      <c r="R311" s="59" t="s">
        <v>409</v>
      </c>
      <c r="S311" s="71">
        <v>431365.80999999994</v>
      </c>
      <c r="T311" s="71">
        <v>0</v>
      </c>
      <c r="U311" s="71">
        <v>0</v>
      </c>
      <c r="V311" s="71">
        <v>431365.80999999994</v>
      </c>
      <c r="W311" s="71">
        <v>0</v>
      </c>
      <c r="X311" s="71">
        <v>283068.90000000002</v>
      </c>
      <c r="Y311" s="5">
        <f t="shared" si="4"/>
        <v>431365.80999999994</v>
      </c>
      <c r="Z311" s="5">
        <f t="shared" si="5"/>
        <v>0</v>
      </c>
      <c r="AA311" s="5">
        <f t="shared" si="6"/>
        <v>0</v>
      </c>
      <c r="AB311" s="5">
        <f t="shared" si="7"/>
        <v>0</v>
      </c>
      <c r="AC311" s="4"/>
      <c r="AD311" s="4"/>
    </row>
    <row r="312" spans="1:30" ht="15" hidden="1" customHeight="1" x14ac:dyDescent="0.2">
      <c r="A312" s="68" t="s">
        <v>89</v>
      </c>
      <c r="B312" s="68" t="s">
        <v>253</v>
      </c>
      <c r="C312" s="68" t="s">
        <v>30</v>
      </c>
      <c r="D312" s="68" t="s">
        <v>190</v>
      </c>
      <c r="E312" s="68" t="s">
        <v>32</v>
      </c>
      <c r="F312" s="68" t="s">
        <v>33</v>
      </c>
      <c r="G312" s="68" t="s">
        <v>44</v>
      </c>
      <c r="H312" s="69" t="s">
        <v>35</v>
      </c>
      <c r="I312" s="69" t="s">
        <v>45</v>
      </c>
      <c r="J312" s="70" t="s">
        <v>272</v>
      </c>
      <c r="K312" s="71">
        <v>10560</v>
      </c>
      <c r="L312" s="58">
        <v>-10560</v>
      </c>
      <c r="M312" s="71">
        <v>0</v>
      </c>
      <c r="N312" s="72"/>
      <c r="O312" s="71">
        <v>0</v>
      </c>
      <c r="P312" s="71">
        <v>0</v>
      </c>
      <c r="Q312" s="71">
        <v>0</v>
      </c>
      <c r="R312" s="59" t="s">
        <v>409</v>
      </c>
      <c r="S312" s="71"/>
      <c r="T312" s="71">
        <v>0</v>
      </c>
      <c r="U312" s="71">
        <v>0</v>
      </c>
      <c r="V312" s="71">
        <v>0</v>
      </c>
      <c r="W312" s="71">
        <v>0</v>
      </c>
      <c r="X312" s="71">
        <v>0</v>
      </c>
      <c r="Y312" s="5">
        <f t="shared" si="4"/>
        <v>0</v>
      </c>
      <c r="Z312" s="5">
        <f t="shared" si="5"/>
        <v>0</v>
      </c>
      <c r="AA312" s="5">
        <f t="shared" si="6"/>
        <v>0</v>
      </c>
      <c r="AB312" s="5">
        <f t="shared" si="7"/>
        <v>0</v>
      </c>
      <c r="AC312" s="4"/>
      <c r="AD312" s="4"/>
    </row>
    <row r="313" spans="1:30" ht="15" hidden="1" customHeight="1" x14ac:dyDescent="0.2">
      <c r="A313" s="68" t="s">
        <v>89</v>
      </c>
      <c r="B313" s="68" t="s">
        <v>253</v>
      </c>
      <c r="C313" s="68" t="s">
        <v>30</v>
      </c>
      <c r="D313" s="68" t="s">
        <v>190</v>
      </c>
      <c r="E313" s="68" t="s">
        <v>32</v>
      </c>
      <c r="F313" s="68" t="s">
        <v>33</v>
      </c>
      <c r="G313" s="68" t="s">
        <v>44</v>
      </c>
      <c r="H313" s="69" t="s">
        <v>45</v>
      </c>
      <c r="I313" s="69" t="s">
        <v>45</v>
      </c>
      <c r="J313" s="70" t="s">
        <v>513</v>
      </c>
      <c r="K313" s="71"/>
      <c r="L313" s="58">
        <v>20567.91</v>
      </c>
      <c r="M313" s="71">
        <v>20567.91</v>
      </c>
      <c r="N313" s="72"/>
      <c r="O313" s="71">
        <v>20567.91</v>
      </c>
      <c r="P313" s="71">
        <v>20567.91</v>
      </c>
      <c r="Q313" s="71">
        <v>0</v>
      </c>
      <c r="R313" s="59" t="s">
        <v>409</v>
      </c>
      <c r="S313" s="71"/>
      <c r="T313" s="71">
        <v>0</v>
      </c>
      <c r="U313" s="71">
        <v>20567.91</v>
      </c>
      <c r="V313" s="71">
        <v>20567.91</v>
      </c>
      <c r="W313" s="71">
        <v>0</v>
      </c>
      <c r="X313" s="71">
        <v>20567.91</v>
      </c>
      <c r="Y313" s="5">
        <f t="shared" si="4"/>
        <v>20567.91</v>
      </c>
      <c r="Z313" s="5">
        <f t="shared" si="5"/>
        <v>0</v>
      </c>
      <c r="AA313" s="5">
        <f t="shared" si="6"/>
        <v>0</v>
      </c>
      <c r="AB313" s="5">
        <f t="shared" si="7"/>
        <v>0</v>
      </c>
      <c r="AC313" s="4"/>
      <c r="AD313" s="4"/>
    </row>
    <row r="314" spans="1:30" ht="15" hidden="1" customHeight="1" x14ac:dyDescent="0.2">
      <c r="A314" s="68" t="s">
        <v>89</v>
      </c>
      <c r="B314" s="68" t="s">
        <v>253</v>
      </c>
      <c r="C314" s="68" t="s">
        <v>30</v>
      </c>
      <c r="D314" s="68" t="s">
        <v>190</v>
      </c>
      <c r="E314" s="68" t="s">
        <v>32</v>
      </c>
      <c r="F314" s="68" t="s">
        <v>33</v>
      </c>
      <c r="G314" s="68" t="s">
        <v>34</v>
      </c>
      <c r="H314" s="69" t="s">
        <v>35</v>
      </c>
      <c r="I314" s="69" t="s">
        <v>35</v>
      </c>
      <c r="J314" s="75" t="s">
        <v>450</v>
      </c>
      <c r="K314" s="71">
        <v>33362</v>
      </c>
      <c r="L314" s="58">
        <v>-33362</v>
      </c>
      <c r="M314" s="71">
        <v>0</v>
      </c>
      <c r="N314" s="72"/>
      <c r="O314" s="71">
        <v>0</v>
      </c>
      <c r="P314" s="71">
        <v>0</v>
      </c>
      <c r="Q314" s="71">
        <v>0</v>
      </c>
      <c r="R314" s="59" t="s">
        <v>409</v>
      </c>
      <c r="S314" s="71">
        <v>0</v>
      </c>
      <c r="T314" s="71">
        <v>0</v>
      </c>
      <c r="U314" s="71">
        <v>0</v>
      </c>
      <c r="V314" s="71">
        <v>0</v>
      </c>
      <c r="W314" s="71">
        <v>0</v>
      </c>
      <c r="X314" s="71">
        <v>0</v>
      </c>
      <c r="Y314" s="5">
        <f t="shared" si="4"/>
        <v>0</v>
      </c>
      <c r="Z314" s="5">
        <f t="shared" si="5"/>
        <v>0</v>
      </c>
      <c r="AA314" s="5">
        <f t="shared" si="6"/>
        <v>0</v>
      </c>
      <c r="AB314" s="5">
        <f t="shared" si="7"/>
        <v>0</v>
      </c>
      <c r="AC314" s="4"/>
      <c r="AD314" s="4"/>
    </row>
    <row r="315" spans="1:30" ht="15" hidden="1" customHeight="1" x14ac:dyDescent="0.2">
      <c r="A315" s="73" t="s">
        <v>89</v>
      </c>
      <c r="B315" s="73" t="s">
        <v>253</v>
      </c>
      <c r="C315" s="68" t="s">
        <v>30</v>
      </c>
      <c r="D315" s="68" t="s">
        <v>37</v>
      </c>
      <c r="E315" s="68" t="s">
        <v>32</v>
      </c>
      <c r="F315" s="68" t="s">
        <v>33</v>
      </c>
      <c r="G315" s="68" t="s">
        <v>142</v>
      </c>
      <c r="H315" s="69" t="s">
        <v>35</v>
      </c>
      <c r="I315" s="69" t="s">
        <v>35</v>
      </c>
      <c r="J315" s="70" t="s">
        <v>273</v>
      </c>
      <c r="K315" s="71">
        <v>42349</v>
      </c>
      <c r="L315" s="58">
        <v>-42349</v>
      </c>
      <c r="M315" s="71">
        <v>0</v>
      </c>
      <c r="N315" s="72"/>
      <c r="O315" s="71">
        <v>0</v>
      </c>
      <c r="P315" s="71">
        <v>0</v>
      </c>
      <c r="Q315" s="71">
        <v>0</v>
      </c>
      <c r="R315" s="59" t="s">
        <v>409</v>
      </c>
      <c r="S315" s="71">
        <v>0</v>
      </c>
      <c r="T315" s="71">
        <v>0</v>
      </c>
      <c r="U315" s="71">
        <v>0</v>
      </c>
      <c r="V315" s="71">
        <v>0</v>
      </c>
      <c r="W315" s="71">
        <v>0</v>
      </c>
      <c r="X315" s="71">
        <v>0</v>
      </c>
      <c r="Y315" s="5">
        <f t="shared" si="4"/>
        <v>0</v>
      </c>
      <c r="Z315" s="5">
        <f t="shared" si="5"/>
        <v>0</v>
      </c>
      <c r="AA315" s="5">
        <f t="shared" si="6"/>
        <v>0</v>
      </c>
      <c r="AB315" s="5">
        <f t="shared" si="7"/>
        <v>0</v>
      </c>
      <c r="AC315" s="4"/>
      <c r="AD315" s="4"/>
    </row>
    <row r="316" spans="1:30" ht="15" hidden="1" customHeight="1" x14ac:dyDescent="0.2">
      <c r="A316" s="68" t="s">
        <v>89</v>
      </c>
      <c r="B316" s="68" t="s">
        <v>253</v>
      </c>
      <c r="C316" s="68" t="s">
        <v>30</v>
      </c>
      <c r="D316" s="68" t="s">
        <v>37</v>
      </c>
      <c r="E316" s="68" t="s">
        <v>32</v>
      </c>
      <c r="F316" s="68" t="s">
        <v>33</v>
      </c>
      <c r="G316" s="68" t="s">
        <v>39</v>
      </c>
      <c r="H316" s="69" t="s">
        <v>35</v>
      </c>
      <c r="I316" s="69" t="s">
        <v>35</v>
      </c>
      <c r="J316" s="70" t="s">
        <v>274</v>
      </c>
      <c r="K316" s="71">
        <v>838686</v>
      </c>
      <c r="L316" s="58">
        <v>-438686</v>
      </c>
      <c r="M316" s="71">
        <v>400000</v>
      </c>
      <c r="N316" s="72"/>
      <c r="O316" s="71">
        <v>400000</v>
      </c>
      <c r="P316" s="71">
        <v>400000</v>
      </c>
      <c r="Q316" s="71">
        <v>0</v>
      </c>
      <c r="R316" s="59" t="s">
        <v>409</v>
      </c>
      <c r="S316" s="71">
        <v>400000</v>
      </c>
      <c r="T316" s="71">
        <v>0</v>
      </c>
      <c r="U316" s="71">
        <v>0</v>
      </c>
      <c r="V316" s="71">
        <v>400000</v>
      </c>
      <c r="W316" s="71">
        <v>0</v>
      </c>
      <c r="X316" s="71">
        <v>366581.49000000005</v>
      </c>
      <c r="Y316" s="5">
        <f t="shared" si="4"/>
        <v>400000</v>
      </c>
      <c r="Z316" s="5">
        <f t="shared" si="5"/>
        <v>0</v>
      </c>
      <c r="AA316" s="5">
        <f t="shared" si="6"/>
        <v>0</v>
      </c>
      <c r="AB316" s="5">
        <f t="shared" si="7"/>
        <v>0</v>
      </c>
      <c r="AC316" s="4"/>
      <c r="AD316" s="4"/>
    </row>
    <row r="317" spans="1:30" ht="15" hidden="1" customHeight="1" x14ac:dyDescent="0.2">
      <c r="A317" s="68" t="s">
        <v>89</v>
      </c>
      <c r="B317" s="68" t="s">
        <v>253</v>
      </c>
      <c r="C317" s="68" t="s">
        <v>30</v>
      </c>
      <c r="D317" s="68" t="s">
        <v>37</v>
      </c>
      <c r="E317" s="68" t="s">
        <v>32</v>
      </c>
      <c r="F317" s="68" t="s">
        <v>33</v>
      </c>
      <c r="G317" s="68" t="s">
        <v>44</v>
      </c>
      <c r="H317" s="69" t="s">
        <v>45</v>
      </c>
      <c r="I317" s="69" t="s">
        <v>45</v>
      </c>
      <c r="J317" s="70" t="s">
        <v>451</v>
      </c>
      <c r="K317" s="71"/>
      <c r="L317" s="58">
        <v>31.93</v>
      </c>
      <c r="M317" s="71">
        <v>31.93</v>
      </c>
      <c r="N317" s="72"/>
      <c r="O317" s="71">
        <v>31.93</v>
      </c>
      <c r="P317" s="71">
        <v>31.93</v>
      </c>
      <c r="Q317" s="71">
        <v>0</v>
      </c>
      <c r="R317" s="59" t="s">
        <v>409</v>
      </c>
      <c r="S317" s="71"/>
      <c r="T317" s="71">
        <v>0</v>
      </c>
      <c r="U317" s="71">
        <v>31.93</v>
      </c>
      <c r="V317" s="71">
        <v>31.93</v>
      </c>
      <c r="W317" s="71">
        <v>0</v>
      </c>
      <c r="X317" s="71">
        <v>31.93</v>
      </c>
      <c r="Y317" s="5">
        <f t="shared" si="4"/>
        <v>31.93</v>
      </c>
      <c r="Z317" s="5">
        <f t="shared" si="5"/>
        <v>0</v>
      </c>
      <c r="AA317" s="5">
        <f t="shared" si="6"/>
        <v>0</v>
      </c>
      <c r="AB317" s="5">
        <f t="shared" si="7"/>
        <v>0</v>
      </c>
      <c r="AC317" s="4"/>
      <c r="AD317" s="4"/>
    </row>
    <row r="318" spans="1:30" ht="15" hidden="1" customHeight="1" x14ac:dyDescent="0.2">
      <c r="A318" s="68" t="s">
        <v>89</v>
      </c>
      <c r="B318" s="68" t="s">
        <v>253</v>
      </c>
      <c r="C318" s="68" t="s">
        <v>30</v>
      </c>
      <c r="D318" s="68" t="s">
        <v>37</v>
      </c>
      <c r="E318" s="68" t="s">
        <v>32</v>
      </c>
      <c r="F318" s="68" t="s">
        <v>33</v>
      </c>
      <c r="G318" s="68" t="s">
        <v>39</v>
      </c>
      <c r="H318" s="69" t="s">
        <v>35</v>
      </c>
      <c r="I318" s="69" t="s">
        <v>35</v>
      </c>
      <c r="J318" s="70" t="s">
        <v>275</v>
      </c>
      <c r="K318" s="71">
        <v>122421</v>
      </c>
      <c r="L318" s="58">
        <v>-17276.88</v>
      </c>
      <c r="M318" s="71">
        <v>105144.12</v>
      </c>
      <c r="N318" s="72"/>
      <c r="O318" s="71">
        <v>105144.12</v>
      </c>
      <c r="P318" s="71">
        <v>105144.12</v>
      </c>
      <c r="Q318" s="71">
        <v>0</v>
      </c>
      <c r="R318" s="59" t="s">
        <v>409</v>
      </c>
      <c r="S318" s="71">
        <v>105144.12</v>
      </c>
      <c r="T318" s="71">
        <v>0</v>
      </c>
      <c r="U318" s="71">
        <v>0</v>
      </c>
      <c r="V318" s="71">
        <v>105144.12</v>
      </c>
      <c r="W318" s="71">
        <v>0</v>
      </c>
      <c r="X318" s="71">
        <v>69537.42</v>
      </c>
      <c r="Y318" s="5">
        <f t="shared" si="4"/>
        <v>105144.12</v>
      </c>
      <c r="Z318" s="5">
        <f t="shared" si="5"/>
        <v>0</v>
      </c>
      <c r="AA318" s="5">
        <f t="shared" si="6"/>
        <v>0</v>
      </c>
      <c r="AB318" s="5">
        <f t="shared" si="7"/>
        <v>0</v>
      </c>
      <c r="AC318" s="4"/>
      <c r="AD318" s="4"/>
    </row>
    <row r="319" spans="1:30" ht="15" hidden="1" customHeight="1" x14ac:dyDescent="0.2">
      <c r="A319" s="68" t="s">
        <v>89</v>
      </c>
      <c r="B319" s="68" t="s">
        <v>253</v>
      </c>
      <c r="C319" s="68" t="s">
        <v>30</v>
      </c>
      <c r="D319" s="68" t="s">
        <v>37</v>
      </c>
      <c r="E319" s="68" t="s">
        <v>32</v>
      </c>
      <c r="F319" s="68" t="s">
        <v>33</v>
      </c>
      <c r="G319" s="68" t="s">
        <v>44</v>
      </c>
      <c r="H319" s="69" t="s">
        <v>35</v>
      </c>
      <c r="I319" s="69" t="s">
        <v>45</v>
      </c>
      <c r="J319" s="70" t="s">
        <v>276</v>
      </c>
      <c r="K319" s="71">
        <v>25000</v>
      </c>
      <c r="L319" s="58">
        <v>21298</v>
      </c>
      <c r="M319" s="71">
        <v>46298</v>
      </c>
      <c r="N319" s="72"/>
      <c r="O319" s="71">
        <v>46298</v>
      </c>
      <c r="P319" s="71">
        <v>46298</v>
      </c>
      <c r="Q319" s="71">
        <v>0</v>
      </c>
      <c r="R319" s="59" t="s">
        <v>409</v>
      </c>
      <c r="S319" s="71"/>
      <c r="T319" s="71">
        <v>0</v>
      </c>
      <c r="U319" s="71">
        <v>46298</v>
      </c>
      <c r="V319" s="71">
        <v>46298</v>
      </c>
      <c r="W319" s="71">
        <v>0</v>
      </c>
      <c r="X319" s="71">
        <v>3217</v>
      </c>
      <c r="Y319" s="5">
        <f t="shared" si="4"/>
        <v>46298</v>
      </c>
      <c r="Z319" s="5">
        <f t="shared" si="5"/>
        <v>0</v>
      </c>
      <c r="AA319" s="5">
        <f t="shared" si="6"/>
        <v>0</v>
      </c>
      <c r="AB319" s="5">
        <f t="shared" si="7"/>
        <v>0</v>
      </c>
      <c r="AC319" s="4"/>
      <c r="AD319" s="4"/>
    </row>
    <row r="320" spans="1:30" ht="15" hidden="1" customHeight="1" x14ac:dyDescent="0.2">
      <c r="A320" s="68" t="s">
        <v>89</v>
      </c>
      <c r="B320" s="68" t="s">
        <v>253</v>
      </c>
      <c r="C320" s="68" t="s">
        <v>30</v>
      </c>
      <c r="D320" s="68" t="s">
        <v>37</v>
      </c>
      <c r="E320" s="68" t="s">
        <v>32</v>
      </c>
      <c r="F320" s="68" t="s">
        <v>33</v>
      </c>
      <c r="G320" s="68" t="s">
        <v>44</v>
      </c>
      <c r="H320" s="69" t="s">
        <v>35</v>
      </c>
      <c r="I320" s="69" t="s">
        <v>45</v>
      </c>
      <c r="J320" s="70" t="s">
        <v>277</v>
      </c>
      <c r="K320" s="71">
        <v>50000</v>
      </c>
      <c r="L320" s="58">
        <v>-15995</v>
      </c>
      <c r="M320" s="71">
        <v>34005</v>
      </c>
      <c r="N320" s="72"/>
      <c r="O320" s="71">
        <v>34005</v>
      </c>
      <c r="P320" s="71">
        <v>34005</v>
      </c>
      <c r="Q320" s="71">
        <v>0</v>
      </c>
      <c r="R320" s="59" t="s">
        <v>409</v>
      </c>
      <c r="S320" s="71"/>
      <c r="T320" s="71">
        <v>0</v>
      </c>
      <c r="U320" s="71">
        <v>34005</v>
      </c>
      <c r="V320" s="71">
        <v>34005</v>
      </c>
      <c r="W320" s="71">
        <v>0</v>
      </c>
      <c r="X320" s="71">
        <v>34005</v>
      </c>
      <c r="Y320" s="5">
        <f t="shared" si="4"/>
        <v>34005</v>
      </c>
      <c r="Z320" s="5">
        <f t="shared" si="5"/>
        <v>0</v>
      </c>
      <c r="AA320" s="5">
        <f t="shared" si="6"/>
        <v>0</v>
      </c>
      <c r="AB320" s="5">
        <f t="shared" si="7"/>
        <v>0</v>
      </c>
      <c r="AC320" s="4"/>
      <c r="AD320" s="4"/>
    </row>
    <row r="321" spans="1:30" ht="15" hidden="1" customHeight="1" x14ac:dyDescent="0.2">
      <c r="A321" s="68" t="s">
        <v>89</v>
      </c>
      <c r="B321" s="68" t="s">
        <v>253</v>
      </c>
      <c r="C321" s="68" t="s">
        <v>30</v>
      </c>
      <c r="D321" s="68" t="s">
        <v>64</v>
      </c>
      <c r="E321" s="68" t="s">
        <v>32</v>
      </c>
      <c r="F321" s="68" t="s">
        <v>33</v>
      </c>
      <c r="G321" s="68" t="s">
        <v>44</v>
      </c>
      <c r="H321" s="69" t="s">
        <v>45</v>
      </c>
      <c r="I321" s="69" t="s">
        <v>45</v>
      </c>
      <c r="J321" s="70" t="s">
        <v>514</v>
      </c>
      <c r="K321" s="71">
        <v>0</v>
      </c>
      <c r="L321" s="58">
        <v>3102</v>
      </c>
      <c r="M321" s="71">
        <v>3102</v>
      </c>
      <c r="N321" s="72"/>
      <c r="O321" s="71">
        <v>3102</v>
      </c>
      <c r="P321" s="71">
        <v>3102</v>
      </c>
      <c r="Q321" s="71">
        <v>0</v>
      </c>
      <c r="R321" s="59" t="s">
        <v>409</v>
      </c>
      <c r="S321" s="71"/>
      <c r="T321" s="71">
        <v>0</v>
      </c>
      <c r="U321" s="71">
        <v>3102</v>
      </c>
      <c r="V321" s="71">
        <v>3102</v>
      </c>
      <c r="W321" s="71">
        <v>0</v>
      </c>
      <c r="X321" s="71">
        <v>3102</v>
      </c>
      <c r="Y321" s="5">
        <f t="shared" si="4"/>
        <v>3102</v>
      </c>
      <c r="Z321" s="5">
        <f t="shared" si="5"/>
        <v>0</v>
      </c>
      <c r="AA321" s="5">
        <f t="shared" si="6"/>
        <v>0</v>
      </c>
      <c r="AB321" s="5">
        <f t="shared" si="7"/>
        <v>0</v>
      </c>
      <c r="AC321" s="4"/>
      <c r="AD321" s="4"/>
    </row>
    <row r="322" spans="1:30" ht="15" hidden="1" customHeight="1" x14ac:dyDescent="0.2">
      <c r="A322" s="68" t="s">
        <v>89</v>
      </c>
      <c r="B322" s="68" t="s">
        <v>253</v>
      </c>
      <c r="C322" s="68" t="s">
        <v>30</v>
      </c>
      <c r="D322" s="68" t="s">
        <v>37</v>
      </c>
      <c r="E322" s="68" t="s">
        <v>32</v>
      </c>
      <c r="F322" s="68" t="s">
        <v>33</v>
      </c>
      <c r="G322" s="68" t="s">
        <v>44</v>
      </c>
      <c r="H322" s="69" t="s">
        <v>35</v>
      </c>
      <c r="I322" s="69" t="s">
        <v>45</v>
      </c>
      <c r="J322" s="70" t="s">
        <v>278</v>
      </c>
      <c r="K322" s="71">
        <v>30000</v>
      </c>
      <c r="L322" s="58">
        <v>-2231.67</v>
      </c>
      <c r="M322" s="71">
        <v>27768.33</v>
      </c>
      <c r="N322" s="72"/>
      <c r="O322" s="71">
        <v>27768.33</v>
      </c>
      <c r="P322" s="71">
        <v>27768.33</v>
      </c>
      <c r="Q322" s="71">
        <v>0</v>
      </c>
      <c r="R322" s="59" t="s">
        <v>409</v>
      </c>
      <c r="S322" s="71"/>
      <c r="T322" s="71">
        <v>0</v>
      </c>
      <c r="U322" s="71">
        <v>27768.33</v>
      </c>
      <c r="V322" s="71">
        <v>27768.33</v>
      </c>
      <c r="W322" s="71">
        <v>0</v>
      </c>
      <c r="X322" s="71">
        <v>13937.85</v>
      </c>
      <c r="Y322" s="5">
        <f t="shared" si="4"/>
        <v>27768.33</v>
      </c>
      <c r="Z322" s="5">
        <f t="shared" si="5"/>
        <v>0</v>
      </c>
      <c r="AA322" s="5">
        <f t="shared" si="6"/>
        <v>0</v>
      </c>
      <c r="AB322" s="5">
        <f t="shared" si="7"/>
        <v>0</v>
      </c>
      <c r="AC322" s="4"/>
      <c r="AD322" s="4"/>
    </row>
    <row r="323" spans="1:30" ht="15" hidden="1" customHeight="1" x14ac:dyDescent="0.2">
      <c r="A323" s="68" t="s">
        <v>89</v>
      </c>
      <c r="B323" s="68" t="s">
        <v>253</v>
      </c>
      <c r="C323" s="68" t="s">
        <v>30</v>
      </c>
      <c r="D323" s="68" t="s">
        <v>190</v>
      </c>
      <c r="E323" s="68" t="s">
        <v>32</v>
      </c>
      <c r="F323" s="68" t="s">
        <v>33</v>
      </c>
      <c r="G323" s="68" t="s">
        <v>44</v>
      </c>
      <c r="H323" s="69" t="s">
        <v>35</v>
      </c>
      <c r="I323" s="69" t="s">
        <v>45</v>
      </c>
      <c r="J323" s="70" t="s">
        <v>279</v>
      </c>
      <c r="K323" s="71">
        <v>10000</v>
      </c>
      <c r="L323" s="58">
        <v>-10000</v>
      </c>
      <c r="M323" s="71">
        <v>0</v>
      </c>
      <c r="N323" s="72"/>
      <c r="O323" s="71">
        <v>0</v>
      </c>
      <c r="P323" s="71">
        <v>0</v>
      </c>
      <c r="Q323" s="71">
        <v>0</v>
      </c>
      <c r="R323" s="59" t="s">
        <v>409</v>
      </c>
      <c r="S323" s="71"/>
      <c r="T323" s="71">
        <v>0</v>
      </c>
      <c r="U323" s="71">
        <v>0</v>
      </c>
      <c r="V323" s="71">
        <v>0</v>
      </c>
      <c r="W323" s="71">
        <v>0</v>
      </c>
      <c r="X323" s="71">
        <v>0</v>
      </c>
      <c r="Y323" s="5">
        <f t="shared" si="4"/>
        <v>0</v>
      </c>
      <c r="Z323" s="5">
        <f t="shared" si="5"/>
        <v>0</v>
      </c>
      <c r="AA323" s="5">
        <f t="shared" si="6"/>
        <v>0</v>
      </c>
      <c r="AB323" s="5">
        <f t="shared" si="7"/>
        <v>0</v>
      </c>
      <c r="AC323" s="4"/>
      <c r="AD323" s="4"/>
    </row>
    <row r="324" spans="1:30" ht="15" hidden="1" customHeight="1" x14ac:dyDescent="0.2">
      <c r="A324" s="68" t="s">
        <v>89</v>
      </c>
      <c r="B324" s="68" t="s">
        <v>253</v>
      </c>
      <c r="C324" s="68" t="s">
        <v>30</v>
      </c>
      <c r="D324" s="68" t="s">
        <v>190</v>
      </c>
      <c r="E324" s="68" t="s">
        <v>32</v>
      </c>
      <c r="F324" s="68" t="s">
        <v>33</v>
      </c>
      <c r="G324" s="68" t="s">
        <v>44</v>
      </c>
      <c r="H324" s="69" t="s">
        <v>35</v>
      </c>
      <c r="I324" s="69" t="s">
        <v>45</v>
      </c>
      <c r="J324" s="70" t="s">
        <v>280</v>
      </c>
      <c r="K324" s="71">
        <v>50000</v>
      </c>
      <c r="L324" s="60">
        <v>104385.25</v>
      </c>
      <c r="M324" s="71">
        <v>154385.25</v>
      </c>
      <c r="N324" s="72"/>
      <c r="O324" s="71">
        <v>154385.25</v>
      </c>
      <c r="P324" s="71">
        <v>154385.25</v>
      </c>
      <c r="Q324" s="71">
        <v>0</v>
      </c>
      <c r="R324" s="59" t="s">
        <v>409</v>
      </c>
      <c r="S324" s="71"/>
      <c r="T324" s="71">
        <v>0</v>
      </c>
      <c r="U324" s="71">
        <v>154385.25</v>
      </c>
      <c r="V324" s="71">
        <v>154385.25</v>
      </c>
      <c r="W324" s="71">
        <v>0</v>
      </c>
      <c r="X324" s="71">
        <v>149897.25</v>
      </c>
      <c r="Y324" s="5">
        <f t="shared" si="4"/>
        <v>154385.25</v>
      </c>
      <c r="Z324" s="5">
        <f t="shared" si="5"/>
        <v>0</v>
      </c>
      <c r="AA324" s="5">
        <f t="shared" si="6"/>
        <v>0</v>
      </c>
      <c r="AB324" s="5">
        <f t="shared" si="7"/>
        <v>0</v>
      </c>
      <c r="AC324" s="4"/>
      <c r="AD324" s="4"/>
    </row>
    <row r="325" spans="1:30" ht="15" hidden="1" customHeight="1" x14ac:dyDescent="0.2">
      <c r="A325" s="68" t="s">
        <v>89</v>
      </c>
      <c r="B325" s="68" t="s">
        <v>253</v>
      </c>
      <c r="C325" s="68" t="s">
        <v>30</v>
      </c>
      <c r="D325" s="68" t="s">
        <v>190</v>
      </c>
      <c r="E325" s="68" t="s">
        <v>32</v>
      </c>
      <c r="F325" s="68" t="s">
        <v>33</v>
      </c>
      <c r="G325" s="68" t="s">
        <v>44</v>
      </c>
      <c r="H325" s="69" t="s">
        <v>45</v>
      </c>
      <c r="I325" s="69" t="s">
        <v>45</v>
      </c>
      <c r="J325" s="70" t="s">
        <v>515</v>
      </c>
      <c r="K325" s="71"/>
      <c r="L325" s="60"/>
      <c r="M325" s="71">
        <v>0</v>
      </c>
      <c r="N325" s="72"/>
      <c r="O325" s="71">
        <v>0</v>
      </c>
      <c r="P325" s="71">
        <v>0</v>
      </c>
      <c r="Q325" s="71">
        <v>0</v>
      </c>
      <c r="R325" s="59" t="s">
        <v>409</v>
      </c>
      <c r="S325" s="71"/>
      <c r="T325" s="71">
        <v>0</v>
      </c>
      <c r="U325" s="71">
        <v>0</v>
      </c>
      <c r="V325" s="71">
        <v>0</v>
      </c>
      <c r="W325" s="71">
        <v>0</v>
      </c>
      <c r="X325" s="71">
        <v>0</v>
      </c>
      <c r="Y325" s="5">
        <f t="shared" si="4"/>
        <v>0</v>
      </c>
      <c r="Z325" s="5">
        <f t="shared" si="5"/>
        <v>0</v>
      </c>
      <c r="AA325" s="5">
        <f t="shared" si="6"/>
        <v>0</v>
      </c>
      <c r="AB325" s="5">
        <f t="shared" si="7"/>
        <v>0</v>
      </c>
      <c r="AC325" s="4"/>
      <c r="AD325" s="4"/>
    </row>
    <row r="326" spans="1:30" ht="15" hidden="1" customHeight="1" x14ac:dyDescent="0.2">
      <c r="A326" s="68" t="s">
        <v>89</v>
      </c>
      <c r="B326" s="68" t="s">
        <v>253</v>
      </c>
      <c r="C326" s="68" t="s">
        <v>30</v>
      </c>
      <c r="D326" s="68" t="s">
        <v>37</v>
      </c>
      <c r="E326" s="68" t="s">
        <v>32</v>
      </c>
      <c r="F326" s="68" t="s">
        <v>33</v>
      </c>
      <c r="G326" s="68" t="s">
        <v>44</v>
      </c>
      <c r="H326" s="69" t="s">
        <v>35</v>
      </c>
      <c r="I326" s="69" t="s">
        <v>45</v>
      </c>
      <c r="J326" s="70" t="s">
        <v>281</v>
      </c>
      <c r="K326" s="71">
        <v>300000</v>
      </c>
      <c r="L326" s="58">
        <v>-167781.71</v>
      </c>
      <c r="M326" s="71">
        <v>132218.29</v>
      </c>
      <c r="N326" s="72"/>
      <c r="O326" s="71">
        <v>132218.28999999998</v>
      </c>
      <c r="P326" s="71">
        <v>132218.29</v>
      </c>
      <c r="Q326" s="71">
        <v>0</v>
      </c>
      <c r="R326" s="59" t="s">
        <v>409</v>
      </c>
      <c r="S326" s="71"/>
      <c r="T326" s="71">
        <v>0</v>
      </c>
      <c r="U326" s="71">
        <v>132218.28999999998</v>
      </c>
      <c r="V326" s="71">
        <v>132218.28999999998</v>
      </c>
      <c r="W326" s="71">
        <v>0</v>
      </c>
      <c r="X326" s="71">
        <v>102719.18000000001</v>
      </c>
      <c r="Y326" s="5">
        <f t="shared" si="4"/>
        <v>132218.28999999998</v>
      </c>
      <c r="Z326" s="5">
        <f t="shared" si="5"/>
        <v>0</v>
      </c>
      <c r="AA326" s="5">
        <f t="shared" si="6"/>
        <v>0</v>
      </c>
      <c r="AB326" s="5">
        <f t="shared" si="7"/>
        <v>0</v>
      </c>
      <c r="AC326" s="4"/>
      <c r="AD326" s="4"/>
    </row>
    <row r="327" spans="1:30" ht="15" hidden="1" customHeight="1" x14ac:dyDescent="0.2">
      <c r="A327" s="68" t="s">
        <v>89</v>
      </c>
      <c r="B327" s="68" t="s">
        <v>253</v>
      </c>
      <c r="C327" s="68" t="s">
        <v>30</v>
      </c>
      <c r="D327" s="68" t="s">
        <v>37</v>
      </c>
      <c r="E327" s="68" t="s">
        <v>32</v>
      </c>
      <c r="F327" s="68" t="s">
        <v>33</v>
      </c>
      <c r="G327" s="68" t="s">
        <v>44</v>
      </c>
      <c r="H327" s="69" t="s">
        <v>35</v>
      </c>
      <c r="I327" s="69" t="s">
        <v>45</v>
      </c>
      <c r="J327" s="70" t="s">
        <v>282</v>
      </c>
      <c r="K327" s="71">
        <v>25000</v>
      </c>
      <c r="L327" s="58">
        <v>-4295.8999999999996</v>
      </c>
      <c r="M327" s="71">
        <v>20704.099999999999</v>
      </c>
      <c r="N327" s="72"/>
      <c r="O327" s="71">
        <v>20704.099999999999</v>
      </c>
      <c r="P327" s="71">
        <v>20704.099999999999</v>
      </c>
      <c r="Q327" s="71">
        <v>0</v>
      </c>
      <c r="R327" s="59" t="s">
        <v>409</v>
      </c>
      <c r="S327" s="71"/>
      <c r="T327" s="71">
        <v>0</v>
      </c>
      <c r="U327" s="71">
        <v>20704.099999999999</v>
      </c>
      <c r="V327" s="71">
        <v>20704.099999999999</v>
      </c>
      <c r="W327" s="71">
        <v>0</v>
      </c>
      <c r="X327" s="71">
        <v>9816.9500000000007</v>
      </c>
      <c r="Y327" s="5">
        <f t="shared" si="4"/>
        <v>20704.099999999999</v>
      </c>
      <c r="Z327" s="5">
        <f t="shared" si="5"/>
        <v>0</v>
      </c>
      <c r="AA327" s="5">
        <f t="shared" si="6"/>
        <v>0</v>
      </c>
      <c r="AB327" s="5">
        <f t="shared" si="7"/>
        <v>0</v>
      </c>
      <c r="AC327" s="4"/>
      <c r="AD327" s="4"/>
    </row>
    <row r="328" spans="1:30" ht="15" hidden="1" customHeight="1" x14ac:dyDescent="0.2">
      <c r="A328" s="68" t="s">
        <v>89</v>
      </c>
      <c r="B328" s="68" t="s">
        <v>253</v>
      </c>
      <c r="C328" s="68" t="s">
        <v>30</v>
      </c>
      <c r="D328" s="68" t="s">
        <v>37</v>
      </c>
      <c r="E328" s="68" t="s">
        <v>32</v>
      </c>
      <c r="F328" s="68" t="s">
        <v>33</v>
      </c>
      <c r="G328" s="68" t="s">
        <v>44</v>
      </c>
      <c r="H328" s="69" t="s">
        <v>35</v>
      </c>
      <c r="I328" s="69" t="s">
        <v>45</v>
      </c>
      <c r="J328" s="70" t="s">
        <v>283</v>
      </c>
      <c r="K328" s="71">
        <v>10000</v>
      </c>
      <c r="L328" s="58">
        <v>-10000</v>
      </c>
      <c r="M328" s="71">
        <v>0</v>
      </c>
      <c r="N328" s="72"/>
      <c r="O328" s="71">
        <v>0</v>
      </c>
      <c r="P328" s="71">
        <v>0</v>
      </c>
      <c r="Q328" s="71">
        <v>0</v>
      </c>
      <c r="R328" s="59" t="s">
        <v>409</v>
      </c>
      <c r="S328" s="71"/>
      <c r="T328" s="71">
        <v>0</v>
      </c>
      <c r="U328" s="71">
        <v>0</v>
      </c>
      <c r="V328" s="71">
        <v>0</v>
      </c>
      <c r="W328" s="71">
        <v>0</v>
      </c>
      <c r="X328" s="71">
        <v>0</v>
      </c>
      <c r="Y328" s="5">
        <f t="shared" si="4"/>
        <v>0</v>
      </c>
      <c r="Z328" s="5">
        <f t="shared" si="5"/>
        <v>0</v>
      </c>
      <c r="AA328" s="5">
        <f t="shared" si="6"/>
        <v>0</v>
      </c>
      <c r="AB328" s="5">
        <f t="shared" si="7"/>
        <v>0</v>
      </c>
      <c r="AC328" s="4"/>
      <c r="AD328" s="4"/>
    </row>
    <row r="329" spans="1:30" ht="15" hidden="1" customHeight="1" x14ac:dyDescent="0.2">
      <c r="A329" s="68" t="s">
        <v>89</v>
      </c>
      <c r="B329" s="68" t="s">
        <v>253</v>
      </c>
      <c r="C329" s="68" t="s">
        <v>30</v>
      </c>
      <c r="D329" s="68" t="s">
        <v>37</v>
      </c>
      <c r="E329" s="68" t="s">
        <v>32</v>
      </c>
      <c r="F329" s="68" t="s">
        <v>33</v>
      </c>
      <c r="G329" s="68" t="s">
        <v>44</v>
      </c>
      <c r="H329" s="69" t="s">
        <v>35</v>
      </c>
      <c r="I329" s="69" t="s">
        <v>45</v>
      </c>
      <c r="J329" s="70" t="s">
        <v>284</v>
      </c>
      <c r="K329" s="71">
        <v>1600000</v>
      </c>
      <c r="L329" s="60">
        <v>-794534.37999999989</v>
      </c>
      <c r="M329" s="71">
        <v>805465.62000000011</v>
      </c>
      <c r="N329" s="72"/>
      <c r="O329" s="71">
        <v>805465.62000000023</v>
      </c>
      <c r="P329" s="71">
        <v>805465.62000000011</v>
      </c>
      <c r="Q329" s="71">
        <v>0</v>
      </c>
      <c r="R329" s="59" t="s">
        <v>409</v>
      </c>
      <c r="S329" s="71"/>
      <c r="T329" s="71">
        <v>0</v>
      </c>
      <c r="U329" s="71">
        <v>805465.62000000023</v>
      </c>
      <c r="V329" s="71">
        <v>805465.62000000023</v>
      </c>
      <c r="W329" s="71">
        <v>0</v>
      </c>
      <c r="X329" s="71">
        <v>628390.07000000007</v>
      </c>
      <c r="Y329" s="5">
        <f t="shared" si="4"/>
        <v>805465.62000000023</v>
      </c>
      <c r="Z329" s="5">
        <f t="shared" si="5"/>
        <v>0</v>
      </c>
      <c r="AA329" s="5">
        <f t="shared" si="6"/>
        <v>0</v>
      </c>
      <c r="AB329" s="5">
        <f t="shared" si="7"/>
        <v>0</v>
      </c>
      <c r="AC329" s="4"/>
      <c r="AD329" s="4"/>
    </row>
    <row r="330" spans="1:30" ht="15" hidden="1" customHeight="1" x14ac:dyDescent="0.2">
      <c r="A330" s="68" t="s">
        <v>89</v>
      </c>
      <c r="B330" s="68" t="s">
        <v>253</v>
      </c>
      <c r="C330" s="68" t="s">
        <v>30</v>
      </c>
      <c r="D330" s="68" t="s">
        <v>37</v>
      </c>
      <c r="E330" s="68" t="s">
        <v>32</v>
      </c>
      <c r="F330" s="68" t="s">
        <v>33</v>
      </c>
      <c r="G330" s="68" t="s">
        <v>44</v>
      </c>
      <c r="H330" s="69" t="s">
        <v>45</v>
      </c>
      <c r="I330" s="69" t="s">
        <v>45</v>
      </c>
      <c r="J330" s="70" t="s">
        <v>516</v>
      </c>
      <c r="K330" s="71"/>
      <c r="L330" s="60">
        <v>4963</v>
      </c>
      <c r="M330" s="71">
        <v>4963</v>
      </c>
      <c r="N330" s="72"/>
      <c r="O330" s="71">
        <v>4963</v>
      </c>
      <c r="P330" s="71">
        <v>4963</v>
      </c>
      <c r="Q330" s="71">
        <v>0</v>
      </c>
      <c r="R330" s="59" t="s">
        <v>409</v>
      </c>
      <c r="S330" s="71"/>
      <c r="T330" s="71">
        <v>0</v>
      </c>
      <c r="U330" s="71">
        <v>4963</v>
      </c>
      <c r="V330" s="71">
        <v>4963</v>
      </c>
      <c r="W330" s="71">
        <v>0</v>
      </c>
      <c r="X330" s="71">
        <v>4963</v>
      </c>
      <c r="Y330" s="5">
        <f t="shared" si="4"/>
        <v>4963</v>
      </c>
      <c r="Z330" s="5">
        <f t="shared" si="5"/>
        <v>0</v>
      </c>
      <c r="AA330" s="5">
        <f t="shared" si="6"/>
        <v>0</v>
      </c>
      <c r="AB330" s="5">
        <f t="shared" si="7"/>
        <v>0</v>
      </c>
      <c r="AC330" s="4"/>
      <c r="AD330" s="4"/>
    </row>
    <row r="331" spans="1:30" ht="15" hidden="1" customHeight="1" x14ac:dyDescent="0.2">
      <c r="A331" s="68" t="s">
        <v>89</v>
      </c>
      <c r="B331" s="68" t="s">
        <v>253</v>
      </c>
      <c r="C331" s="68" t="s">
        <v>30</v>
      </c>
      <c r="D331" s="68" t="s">
        <v>37</v>
      </c>
      <c r="E331" s="68" t="s">
        <v>32</v>
      </c>
      <c r="F331" s="68" t="s">
        <v>33</v>
      </c>
      <c r="G331" s="68" t="s">
        <v>34</v>
      </c>
      <c r="H331" s="69" t="s">
        <v>45</v>
      </c>
      <c r="I331" s="69" t="s">
        <v>35</v>
      </c>
      <c r="J331" s="68" t="s">
        <v>394</v>
      </c>
      <c r="K331" s="71">
        <v>0</v>
      </c>
      <c r="L331" s="60">
        <v>864950</v>
      </c>
      <c r="M331" s="71">
        <v>864950</v>
      </c>
      <c r="N331" s="72"/>
      <c r="O331" s="71">
        <v>864950</v>
      </c>
      <c r="P331" s="71">
        <v>864950</v>
      </c>
      <c r="Q331" s="71">
        <v>0</v>
      </c>
      <c r="R331" s="59" t="s">
        <v>409</v>
      </c>
      <c r="S331" s="71">
        <v>864950</v>
      </c>
      <c r="T331" s="71">
        <v>0</v>
      </c>
      <c r="U331" s="71">
        <v>0</v>
      </c>
      <c r="V331" s="71">
        <v>864950</v>
      </c>
      <c r="W331" s="71">
        <v>0</v>
      </c>
      <c r="X331" s="71">
        <v>574653.64</v>
      </c>
      <c r="Y331" s="5">
        <f t="shared" si="4"/>
        <v>864950</v>
      </c>
      <c r="Z331" s="5">
        <f t="shared" si="5"/>
        <v>0</v>
      </c>
      <c r="AA331" s="5">
        <f t="shared" si="6"/>
        <v>0</v>
      </c>
      <c r="AB331" s="5">
        <f t="shared" si="7"/>
        <v>0</v>
      </c>
      <c r="AC331" s="4"/>
      <c r="AD331" s="4"/>
    </row>
    <row r="332" spans="1:30" ht="15" hidden="1" customHeight="1" x14ac:dyDescent="0.2">
      <c r="A332" s="68" t="s">
        <v>89</v>
      </c>
      <c r="B332" s="68" t="s">
        <v>253</v>
      </c>
      <c r="C332" s="68" t="s">
        <v>30</v>
      </c>
      <c r="D332" s="68" t="s">
        <v>37</v>
      </c>
      <c r="E332" s="68" t="s">
        <v>32</v>
      </c>
      <c r="F332" s="68" t="s">
        <v>33</v>
      </c>
      <c r="G332" s="68" t="s">
        <v>44</v>
      </c>
      <c r="H332" s="69" t="s">
        <v>35</v>
      </c>
      <c r="I332" s="69" t="s">
        <v>45</v>
      </c>
      <c r="J332" s="70" t="s">
        <v>285</v>
      </c>
      <c r="K332" s="71">
        <v>120000</v>
      </c>
      <c r="L332" s="58">
        <v>19103.68</v>
      </c>
      <c r="M332" s="71">
        <v>139103.67999999999</v>
      </c>
      <c r="N332" s="72"/>
      <c r="O332" s="71">
        <v>139103.67999999999</v>
      </c>
      <c r="P332" s="71">
        <v>139103.67999999999</v>
      </c>
      <c r="Q332" s="71">
        <v>0</v>
      </c>
      <c r="R332" s="59" t="s">
        <v>409</v>
      </c>
      <c r="S332" s="71"/>
      <c r="T332" s="71">
        <v>0</v>
      </c>
      <c r="U332" s="71">
        <v>139103.67999999999</v>
      </c>
      <c r="V332" s="71">
        <v>139103.67999999999</v>
      </c>
      <c r="W332" s="71">
        <v>0</v>
      </c>
      <c r="X332" s="71">
        <v>26957.919999999998</v>
      </c>
      <c r="Y332" s="5">
        <f t="shared" si="4"/>
        <v>139103.67999999999</v>
      </c>
      <c r="Z332" s="5">
        <f t="shared" si="5"/>
        <v>0</v>
      </c>
      <c r="AA332" s="5">
        <f t="shared" si="6"/>
        <v>0</v>
      </c>
      <c r="AB332" s="5">
        <f t="shared" si="7"/>
        <v>0</v>
      </c>
      <c r="AC332" s="4"/>
      <c r="AD332" s="4"/>
    </row>
    <row r="333" spans="1:30" ht="15" hidden="1" customHeight="1" x14ac:dyDescent="0.2">
      <c r="A333" s="68" t="s">
        <v>89</v>
      </c>
      <c r="B333" s="68" t="s">
        <v>253</v>
      </c>
      <c r="C333" s="68" t="s">
        <v>30</v>
      </c>
      <c r="D333" s="68" t="s">
        <v>37</v>
      </c>
      <c r="E333" s="68" t="s">
        <v>32</v>
      </c>
      <c r="F333" s="68" t="s">
        <v>33</v>
      </c>
      <c r="G333" s="68" t="s">
        <v>44</v>
      </c>
      <c r="H333" s="69" t="s">
        <v>45</v>
      </c>
      <c r="I333" s="69" t="s">
        <v>45</v>
      </c>
      <c r="J333" s="70" t="s">
        <v>517</v>
      </c>
      <c r="K333" s="71"/>
      <c r="L333" s="58">
        <v>8830.7800000000007</v>
      </c>
      <c r="M333" s="71">
        <v>8830.7800000000007</v>
      </c>
      <c r="N333" s="72"/>
      <c r="O333" s="71">
        <v>8830.7800000000007</v>
      </c>
      <c r="P333" s="71">
        <v>8830.7800000000007</v>
      </c>
      <c r="Q333" s="71">
        <v>0</v>
      </c>
      <c r="R333" s="59" t="s">
        <v>409</v>
      </c>
      <c r="S333" s="71"/>
      <c r="T333" s="71">
        <v>0</v>
      </c>
      <c r="U333" s="71">
        <v>8830.7800000000007</v>
      </c>
      <c r="V333" s="71">
        <v>8830.7800000000007</v>
      </c>
      <c r="W333" s="71">
        <v>0</v>
      </c>
      <c r="X333" s="71">
        <v>8830.7800000000007</v>
      </c>
      <c r="Y333" s="5">
        <f t="shared" si="4"/>
        <v>8830.7800000000007</v>
      </c>
      <c r="Z333" s="5">
        <f t="shared" si="5"/>
        <v>0</v>
      </c>
      <c r="AA333" s="5">
        <f t="shared" si="6"/>
        <v>0</v>
      </c>
      <c r="AB333" s="5">
        <f t="shared" si="7"/>
        <v>0</v>
      </c>
      <c r="AC333" s="4"/>
      <c r="AD333" s="4"/>
    </row>
    <row r="334" spans="1:30" ht="15" hidden="1" customHeight="1" x14ac:dyDescent="0.2">
      <c r="A334" s="68" t="s">
        <v>89</v>
      </c>
      <c r="B334" s="68" t="s">
        <v>253</v>
      </c>
      <c r="C334" s="68" t="s">
        <v>30</v>
      </c>
      <c r="D334" s="68" t="s">
        <v>190</v>
      </c>
      <c r="E334" s="68" t="s">
        <v>32</v>
      </c>
      <c r="F334" s="68" t="s">
        <v>33</v>
      </c>
      <c r="G334" s="68" t="s">
        <v>44</v>
      </c>
      <c r="H334" s="69" t="s">
        <v>35</v>
      </c>
      <c r="I334" s="69" t="s">
        <v>45</v>
      </c>
      <c r="J334" s="70" t="s">
        <v>286</v>
      </c>
      <c r="K334" s="71">
        <v>35000</v>
      </c>
      <c r="L334" s="58">
        <v>10018.64</v>
      </c>
      <c r="M334" s="71">
        <v>45018.64</v>
      </c>
      <c r="N334" s="72"/>
      <c r="O334" s="71">
        <v>45018.64</v>
      </c>
      <c r="P334" s="71">
        <v>45018.64</v>
      </c>
      <c r="Q334" s="71">
        <v>0</v>
      </c>
      <c r="R334" s="59" t="s">
        <v>409</v>
      </c>
      <c r="S334" s="71"/>
      <c r="T334" s="71">
        <v>0</v>
      </c>
      <c r="U334" s="71">
        <v>45018.64</v>
      </c>
      <c r="V334" s="71">
        <v>45018.64</v>
      </c>
      <c r="W334" s="71">
        <v>0</v>
      </c>
      <c r="X334" s="71">
        <v>28717.8</v>
      </c>
      <c r="Y334" s="5">
        <f t="shared" si="4"/>
        <v>45018.64</v>
      </c>
      <c r="Z334" s="5">
        <f t="shared" si="5"/>
        <v>0</v>
      </c>
      <c r="AA334" s="5">
        <f t="shared" si="6"/>
        <v>0</v>
      </c>
      <c r="AB334" s="5">
        <f t="shared" si="7"/>
        <v>0</v>
      </c>
      <c r="AC334" s="4"/>
      <c r="AD334" s="4"/>
    </row>
    <row r="335" spans="1:30" ht="15" hidden="1" customHeight="1" x14ac:dyDescent="0.2">
      <c r="A335" s="68" t="s">
        <v>89</v>
      </c>
      <c r="B335" s="68" t="s">
        <v>253</v>
      </c>
      <c r="C335" s="68" t="s">
        <v>30</v>
      </c>
      <c r="D335" s="68" t="s">
        <v>37</v>
      </c>
      <c r="E335" s="68" t="s">
        <v>32</v>
      </c>
      <c r="F335" s="68" t="s">
        <v>33</v>
      </c>
      <c r="G335" s="68" t="s">
        <v>44</v>
      </c>
      <c r="H335" s="69" t="s">
        <v>35</v>
      </c>
      <c r="I335" s="69" t="s">
        <v>45</v>
      </c>
      <c r="J335" s="70" t="s">
        <v>287</v>
      </c>
      <c r="K335" s="71">
        <v>20000</v>
      </c>
      <c r="L335" s="58">
        <v>56149.100000000006</v>
      </c>
      <c r="M335" s="71">
        <v>76149.100000000006</v>
      </c>
      <c r="N335" s="72"/>
      <c r="O335" s="71">
        <v>76149.100000000006</v>
      </c>
      <c r="P335" s="71">
        <v>76149.100000000006</v>
      </c>
      <c r="Q335" s="71">
        <v>0</v>
      </c>
      <c r="R335" s="59" t="s">
        <v>409</v>
      </c>
      <c r="S335" s="71"/>
      <c r="T335" s="71">
        <v>0</v>
      </c>
      <c r="U335" s="71">
        <v>76149.100000000006</v>
      </c>
      <c r="V335" s="71">
        <v>76149.100000000006</v>
      </c>
      <c r="W335" s="71">
        <v>0</v>
      </c>
      <c r="X335" s="71">
        <v>35460.100000000006</v>
      </c>
      <c r="Y335" s="5">
        <f t="shared" si="4"/>
        <v>76149.100000000006</v>
      </c>
      <c r="Z335" s="5">
        <f t="shared" si="5"/>
        <v>0</v>
      </c>
      <c r="AA335" s="5">
        <f t="shared" si="6"/>
        <v>0</v>
      </c>
      <c r="AB335" s="5">
        <f t="shared" si="7"/>
        <v>0</v>
      </c>
      <c r="AC335" s="4"/>
      <c r="AD335" s="4"/>
    </row>
    <row r="336" spans="1:30" ht="15" hidden="1" customHeight="1" x14ac:dyDescent="0.2">
      <c r="A336" s="68" t="s">
        <v>89</v>
      </c>
      <c r="B336" s="68" t="s">
        <v>253</v>
      </c>
      <c r="C336" s="68" t="s">
        <v>30</v>
      </c>
      <c r="D336" s="68" t="s">
        <v>190</v>
      </c>
      <c r="E336" s="68" t="s">
        <v>32</v>
      </c>
      <c r="F336" s="68" t="s">
        <v>33</v>
      </c>
      <c r="G336" s="68" t="s">
        <v>44</v>
      </c>
      <c r="H336" s="69" t="s">
        <v>35</v>
      </c>
      <c r="I336" s="69" t="s">
        <v>45</v>
      </c>
      <c r="J336" s="70" t="s">
        <v>518</v>
      </c>
      <c r="K336" s="71">
        <v>282480</v>
      </c>
      <c r="L336" s="60">
        <v>-206553.78999999998</v>
      </c>
      <c r="M336" s="71">
        <v>75926.210000000021</v>
      </c>
      <c r="N336" s="72"/>
      <c r="O336" s="71">
        <v>75926.209999999992</v>
      </c>
      <c r="P336" s="71">
        <v>75926.210000000021</v>
      </c>
      <c r="Q336" s="71">
        <v>0</v>
      </c>
      <c r="R336" s="59" t="s">
        <v>409</v>
      </c>
      <c r="S336" s="71"/>
      <c r="T336" s="71">
        <v>0</v>
      </c>
      <c r="U336" s="71">
        <v>75926.209999999992</v>
      </c>
      <c r="V336" s="71">
        <v>75926.209999999992</v>
      </c>
      <c r="W336" s="71">
        <v>0</v>
      </c>
      <c r="X336" s="71">
        <v>65149.21</v>
      </c>
      <c r="Y336" s="5">
        <f t="shared" si="4"/>
        <v>75926.209999999992</v>
      </c>
      <c r="Z336" s="5">
        <f t="shared" si="5"/>
        <v>0</v>
      </c>
      <c r="AA336" s="5">
        <f t="shared" si="6"/>
        <v>0</v>
      </c>
      <c r="AB336" s="5">
        <f t="shared" si="7"/>
        <v>0</v>
      </c>
      <c r="AC336" s="4"/>
      <c r="AD336" s="4"/>
    </row>
    <row r="337" spans="1:30" ht="15" hidden="1" customHeight="1" x14ac:dyDescent="0.2">
      <c r="A337" s="68" t="s">
        <v>89</v>
      </c>
      <c r="B337" s="68" t="s">
        <v>253</v>
      </c>
      <c r="C337" s="68" t="s">
        <v>30</v>
      </c>
      <c r="D337" s="68" t="s">
        <v>190</v>
      </c>
      <c r="E337" s="68" t="s">
        <v>32</v>
      </c>
      <c r="F337" s="68" t="s">
        <v>33</v>
      </c>
      <c r="G337" s="68" t="s">
        <v>44</v>
      </c>
      <c r="H337" s="69" t="s">
        <v>45</v>
      </c>
      <c r="I337" s="69" t="s">
        <v>35</v>
      </c>
      <c r="J337" s="70" t="s">
        <v>288</v>
      </c>
      <c r="K337" s="71">
        <v>0</v>
      </c>
      <c r="L337" s="60">
        <v>253341.20000000004</v>
      </c>
      <c r="M337" s="71">
        <v>253341.20000000004</v>
      </c>
      <c r="N337" s="72"/>
      <c r="O337" s="71">
        <v>253341.2</v>
      </c>
      <c r="P337" s="71">
        <v>253341.2</v>
      </c>
      <c r="Q337" s="71">
        <v>0</v>
      </c>
      <c r="R337" s="59" t="s">
        <v>409</v>
      </c>
      <c r="S337" s="71">
        <v>253341.2</v>
      </c>
      <c r="T337" s="71">
        <v>0</v>
      </c>
      <c r="U337" s="71">
        <v>0</v>
      </c>
      <c r="V337" s="71">
        <v>253341.2</v>
      </c>
      <c r="W337" s="71">
        <v>2.9103830456733704E-11</v>
      </c>
      <c r="X337" s="71">
        <v>253341.2</v>
      </c>
      <c r="Y337" s="5">
        <f t="shared" si="4"/>
        <v>253341.2</v>
      </c>
      <c r="Z337" s="5">
        <f t="shared" si="5"/>
        <v>0</v>
      </c>
      <c r="AA337" s="5">
        <f t="shared" si="6"/>
        <v>0</v>
      </c>
      <c r="AB337" s="5">
        <f t="shared" si="7"/>
        <v>0</v>
      </c>
      <c r="AC337" s="4"/>
      <c r="AD337" s="4"/>
    </row>
    <row r="338" spans="1:30" ht="15" hidden="1" customHeight="1" x14ac:dyDescent="0.2">
      <c r="A338" s="68" t="s">
        <v>89</v>
      </c>
      <c r="B338" s="68" t="s">
        <v>253</v>
      </c>
      <c r="C338" s="68" t="s">
        <v>30</v>
      </c>
      <c r="D338" s="68" t="s">
        <v>190</v>
      </c>
      <c r="E338" s="68" t="s">
        <v>32</v>
      </c>
      <c r="F338" s="68" t="s">
        <v>33</v>
      </c>
      <c r="G338" s="68" t="s">
        <v>44</v>
      </c>
      <c r="H338" s="69" t="s">
        <v>45</v>
      </c>
      <c r="I338" s="69" t="s">
        <v>45</v>
      </c>
      <c r="J338" s="70" t="s">
        <v>567</v>
      </c>
      <c r="K338" s="71">
        <v>0</v>
      </c>
      <c r="L338" s="60">
        <v>71000</v>
      </c>
      <c r="M338" s="71">
        <v>71000</v>
      </c>
      <c r="N338" s="72"/>
      <c r="O338" s="71">
        <v>71000</v>
      </c>
      <c r="P338" s="71">
        <v>71000</v>
      </c>
      <c r="Q338" s="71">
        <v>0</v>
      </c>
      <c r="R338" s="59" t="s">
        <v>409</v>
      </c>
      <c r="S338" s="71"/>
      <c r="T338" s="71">
        <v>0</v>
      </c>
      <c r="U338" s="71">
        <v>71000</v>
      </c>
      <c r="V338" s="71">
        <v>71000</v>
      </c>
      <c r="W338" s="71">
        <v>0</v>
      </c>
      <c r="X338" s="71">
        <v>71000</v>
      </c>
      <c r="Y338" s="5">
        <f t="shared" si="4"/>
        <v>71000</v>
      </c>
      <c r="Z338" s="5">
        <f t="shared" si="5"/>
        <v>0</v>
      </c>
      <c r="AA338" s="5">
        <f t="shared" si="6"/>
        <v>0</v>
      </c>
      <c r="AB338" s="5">
        <f t="shared" si="7"/>
        <v>0</v>
      </c>
      <c r="AC338" s="4"/>
      <c r="AD338" s="4"/>
    </row>
    <row r="339" spans="1:30" ht="15" hidden="1" customHeight="1" x14ac:dyDescent="0.2">
      <c r="A339" s="68" t="s">
        <v>89</v>
      </c>
      <c r="B339" s="68" t="s">
        <v>253</v>
      </c>
      <c r="C339" s="68" t="s">
        <v>30</v>
      </c>
      <c r="D339" s="68" t="s">
        <v>190</v>
      </c>
      <c r="E339" s="68" t="s">
        <v>32</v>
      </c>
      <c r="F339" s="68" t="s">
        <v>33</v>
      </c>
      <c r="G339" s="68" t="s">
        <v>44</v>
      </c>
      <c r="H339" s="69" t="s">
        <v>35</v>
      </c>
      <c r="I339" s="69" t="s">
        <v>45</v>
      </c>
      <c r="J339" s="70" t="s">
        <v>289</v>
      </c>
      <c r="K339" s="71">
        <v>2657530</v>
      </c>
      <c r="L339" s="58">
        <v>-682608.09000000067</v>
      </c>
      <c r="M339" s="71">
        <v>1974921.9099999992</v>
      </c>
      <c r="N339" s="72"/>
      <c r="O339" s="71">
        <v>1974921.9100000001</v>
      </c>
      <c r="P339" s="71">
        <v>1974921.9099999992</v>
      </c>
      <c r="Q339" s="71">
        <v>0</v>
      </c>
      <c r="R339" s="59" t="s">
        <v>409</v>
      </c>
      <c r="S339" s="71"/>
      <c r="T339" s="71">
        <v>0</v>
      </c>
      <c r="U339" s="71">
        <v>1974921.9100000001</v>
      </c>
      <c r="V339" s="71">
        <v>1974921.9100000001</v>
      </c>
      <c r="W339" s="71">
        <v>0</v>
      </c>
      <c r="X339" s="71">
        <v>962565.75999999989</v>
      </c>
      <c r="Y339" s="5">
        <f t="shared" si="4"/>
        <v>1974921.9100000001</v>
      </c>
      <c r="Z339" s="5">
        <f t="shared" si="5"/>
        <v>0</v>
      </c>
      <c r="AA339" s="5">
        <f t="shared" si="6"/>
        <v>0</v>
      </c>
      <c r="AB339" s="5">
        <f t="shared" si="7"/>
        <v>0</v>
      </c>
      <c r="AC339" s="4"/>
      <c r="AD339" s="4"/>
    </row>
    <row r="340" spans="1:30" ht="15" hidden="1" customHeight="1" x14ac:dyDescent="0.2">
      <c r="A340" s="68" t="s">
        <v>89</v>
      </c>
      <c r="B340" s="68" t="s">
        <v>253</v>
      </c>
      <c r="C340" s="68" t="s">
        <v>30</v>
      </c>
      <c r="D340" s="68" t="s">
        <v>190</v>
      </c>
      <c r="E340" s="68" t="s">
        <v>32</v>
      </c>
      <c r="F340" s="68" t="s">
        <v>33</v>
      </c>
      <c r="G340" s="68" t="s">
        <v>44</v>
      </c>
      <c r="H340" s="69" t="s">
        <v>45</v>
      </c>
      <c r="I340" s="69" t="s">
        <v>45</v>
      </c>
      <c r="J340" s="70" t="s">
        <v>519</v>
      </c>
      <c r="K340" s="71">
        <v>0</v>
      </c>
      <c r="L340" s="58">
        <v>20148.939999999999</v>
      </c>
      <c r="M340" s="71">
        <v>20148.939999999999</v>
      </c>
      <c r="N340" s="72"/>
      <c r="O340" s="71">
        <v>20148.939999999999</v>
      </c>
      <c r="P340" s="71">
        <v>20148.939999999999</v>
      </c>
      <c r="Q340" s="71">
        <v>0</v>
      </c>
      <c r="R340" s="59" t="s">
        <v>409</v>
      </c>
      <c r="S340" s="71"/>
      <c r="T340" s="71">
        <v>0</v>
      </c>
      <c r="U340" s="71">
        <v>20148.939999999999</v>
      </c>
      <c r="V340" s="71">
        <v>20148.939999999999</v>
      </c>
      <c r="W340" s="71">
        <v>0</v>
      </c>
      <c r="X340" s="71">
        <v>13812.94</v>
      </c>
      <c r="Y340" s="5">
        <f t="shared" si="4"/>
        <v>20148.939999999999</v>
      </c>
      <c r="Z340" s="5">
        <f t="shared" si="5"/>
        <v>0</v>
      </c>
      <c r="AA340" s="5">
        <f t="shared" si="6"/>
        <v>0</v>
      </c>
      <c r="AB340" s="5">
        <f t="shared" si="7"/>
        <v>0</v>
      </c>
      <c r="AC340" s="4"/>
      <c r="AD340" s="4"/>
    </row>
    <row r="341" spans="1:30" ht="15" hidden="1" customHeight="1" x14ac:dyDescent="0.2">
      <c r="A341" s="68" t="s">
        <v>89</v>
      </c>
      <c r="B341" s="68" t="s">
        <v>253</v>
      </c>
      <c r="C341" s="68" t="s">
        <v>30</v>
      </c>
      <c r="D341" s="68" t="s">
        <v>37</v>
      </c>
      <c r="E341" s="68" t="s">
        <v>32</v>
      </c>
      <c r="F341" s="68" t="s">
        <v>33</v>
      </c>
      <c r="G341" s="68" t="s">
        <v>44</v>
      </c>
      <c r="H341" s="69" t="s">
        <v>45</v>
      </c>
      <c r="I341" s="69" t="s">
        <v>45</v>
      </c>
      <c r="J341" s="70" t="s">
        <v>520</v>
      </c>
      <c r="K341" s="71">
        <v>0</v>
      </c>
      <c r="L341" s="58">
        <v>0</v>
      </c>
      <c r="M341" s="71">
        <v>0</v>
      </c>
      <c r="N341" s="72"/>
      <c r="O341" s="71">
        <v>0</v>
      </c>
      <c r="P341" s="71">
        <v>0</v>
      </c>
      <c r="Q341" s="71">
        <v>0</v>
      </c>
      <c r="R341" s="59" t="s">
        <v>409</v>
      </c>
      <c r="S341" s="71"/>
      <c r="T341" s="71">
        <v>0</v>
      </c>
      <c r="U341" s="71">
        <v>0</v>
      </c>
      <c r="V341" s="71">
        <v>0</v>
      </c>
      <c r="W341" s="71">
        <v>0</v>
      </c>
      <c r="X341" s="71">
        <v>0</v>
      </c>
      <c r="Y341" s="5">
        <f t="shared" si="4"/>
        <v>0</v>
      </c>
      <c r="Z341" s="5">
        <f t="shared" si="5"/>
        <v>0</v>
      </c>
      <c r="AA341" s="5">
        <f t="shared" si="6"/>
        <v>0</v>
      </c>
      <c r="AB341" s="5">
        <f t="shared" si="7"/>
        <v>0</v>
      </c>
      <c r="AC341" s="4"/>
      <c r="AD341" s="4"/>
    </row>
    <row r="342" spans="1:30" ht="15" hidden="1" customHeight="1" x14ac:dyDescent="0.2">
      <c r="A342" s="68" t="s">
        <v>89</v>
      </c>
      <c r="B342" s="68" t="s">
        <v>253</v>
      </c>
      <c r="C342" s="68" t="s">
        <v>30</v>
      </c>
      <c r="D342" s="68" t="s">
        <v>37</v>
      </c>
      <c r="E342" s="68" t="s">
        <v>32</v>
      </c>
      <c r="F342" s="68" t="s">
        <v>33</v>
      </c>
      <c r="G342" s="68" t="s">
        <v>44</v>
      </c>
      <c r="H342" s="69" t="s">
        <v>45</v>
      </c>
      <c r="I342" s="69" t="s">
        <v>45</v>
      </c>
      <c r="J342" s="70" t="s">
        <v>568</v>
      </c>
      <c r="K342" s="71">
        <v>0</v>
      </c>
      <c r="L342" s="58">
        <v>42694.04</v>
      </c>
      <c r="M342" s="71">
        <v>42694.04</v>
      </c>
      <c r="N342" s="72"/>
      <c r="O342" s="71">
        <v>42694.04</v>
      </c>
      <c r="P342" s="71">
        <v>42694.04</v>
      </c>
      <c r="Q342" s="71">
        <v>0</v>
      </c>
      <c r="R342" s="59" t="s">
        <v>409</v>
      </c>
      <c r="S342" s="71"/>
      <c r="T342" s="71">
        <v>0</v>
      </c>
      <c r="U342" s="71">
        <v>42694.04</v>
      </c>
      <c r="V342" s="71">
        <v>42694.04</v>
      </c>
      <c r="W342" s="71">
        <v>0</v>
      </c>
      <c r="X342" s="71">
        <v>0</v>
      </c>
      <c r="Y342" s="5">
        <f t="shared" si="4"/>
        <v>42694.04</v>
      </c>
      <c r="Z342" s="5">
        <f t="shared" si="5"/>
        <v>0</v>
      </c>
      <c r="AA342" s="5">
        <f t="shared" si="6"/>
        <v>0</v>
      </c>
      <c r="AB342" s="5">
        <f t="shared" si="7"/>
        <v>0</v>
      </c>
      <c r="AC342" s="4"/>
      <c r="AD342" s="4"/>
    </row>
    <row r="343" spans="1:30" ht="15" hidden="1" customHeight="1" x14ac:dyDescent="0.2">
      <c r="A343" s="68" t="s">
        <v>89</v>
      </c>
      <c r="B343" s="68" t="s">
        <v>253</v>
      </c>
      <c r="C343" s="68" t="s">
        <v>30</v>
      </c>
      <c r="D343" s="68" t="s">
        <v>37</v>
      </c>
      <c r="E343" s="68" t="s">
        <v>32</v>
      </c>
      <c r="F343" s="68" t="s">
        <v>33</v>
      </c>
      <c r="G343" s="68" t="s">
        <v>44</v>
      </c>
      <c r="H343" s="69" t="s">
        <v>45</v>
      </c>
      <c r="I343" s="69" t="s">
        <v>45</v>
      </c>
      <c r="J343" s="70" t="s">
        <v>521</v>
      </c>
      <c r="K343" s="71">
        <v>0</v>
      </c>
      <c r="L343" s="58"/>
      <c r="M343" s="71">
        <v>0</v>
      </c>
      <c r="N343" s="72"/>
      <c r="O343" s="71">
        <v>0</v>
      </c>
      <c r="P343" s="71">
        <v>0</v>
      </c>
      <c r="Q343" s="71">
        <v>0</v>
      </c>
      <c r="R343" s="59" t="s">
        <v>409</v>
      </c>
      <c r="S343" s="71"/>
      <c r="T343" s="71">
        <v>0</v>
      </c>
      <c r="U343" s="71">
        <v>0</v>
      </c>
      <c r="V343" s="71">
        <v>0</v>
      </c>
      <c r="W343" s="71">
        <v>0</v>
      </c>
      <c r="X343" s="71">
        <v>0</v>
      </c>
      <c r="Y343" s="5">
        <f t="shared" si="4"/>
        <v>0</v>
      </c>
      <c r="Z343" s="5">
        <f t="shared" si="5"/>
        <v>0</v>
      </c>
      <c r="AA343" s="5">
        <f t="shared" si="6"/>
        <v>0</v>
      </c>
      <c r="AB343" s="5">
        <f t="shared" si="7"/>
        <v>0</v>
      </c>
      <c r="AC343" s="4"/>
      <c r="AD343" s="4"/>
    </row>
    <row r="344" spans="1:30" ht="15" hidden="1" customHeight="1" x14ac:dyDescent="0.2">
      <c r="A344" s="68" t="s">
        <v>89</v>
      </c>
      <c r="B344" s="68" t="s">
        <v>253</v>
      </c>
      <c r="C344" s="68" t="s">
        <v>30</v>
      </c>
      <c r="D344" s="68" t="s">
        <v>37</v>
      </c>
      <c r="E344" s="68" t="s">
        <v>32</v>
      </c>
      <c r="F344" s="68" t="s">
        <v>33</v>
      </c>
      <c r="G344" s="68" t="s">
        <v>44</v>
      </c>
      <c r="H344" s="69" t="s">
        <v>45</v>
      </c>
      <c r="I344" s="69" t="s">
        <v>45</v>
      </c>
      <c r="J344" s="70" t="s">
        <v>522</v>
      </c>
      <c r="K344" s="71">
        <v>0</v>
      </c>
      <c r="L344" s="58">
        <v>11900</v>
      </c>
      <c r="M344" s="71">
        <v>11900</v>
      </c>
      <c r="N344" s="72"/>
      <c r="O344" s="71">
        <v>11900</v>
      </c>
      <c r="P344" s="71">
        <v>11900</v>
      </c>
      <c r="Q344" s="71">
        <v>0</v>
      </c>
      <c r="R344" s="59" t="s">
        <v>409</v>
      </c>
      <c r="S344" s="71"/>
      <c r="T344" s="71">
        <v>0</v>
      </c>
      <c r="U344" s="71">
        <v>11900</v>
      </c>
      <c r="V344" s="71">
        <v>11900</v>
      </c>
      <c r="W344" s="71">
        <v>0</v>
      </c>
      <c r="X344" s="71">
        <v>11900</v>
      </c>
      <c r="Y344" s="5">
        <f t="shared" si="4"/>
        <v>11900</v>
      </c>
      <c r="Z344" s="5">
        <f t="shared" si="5"/>
        <v>0</v>
      </c>
      <c r="AA344" s="5">
        <f t="shared" si="6"/>
        <v>0</v>
      </c>
      <c r="AB344" s="5">
        <f t="shared" si="7"/>
        <v>0</v>
      </c>
      <c r="AC344" s="4"/>
      <c r="AD344" s="4"/>
    </row>
    <row r="345" spans="1:30" ht="15" hidden="1" customHeight="1" x14ac:dyDescent="0.2">
      <c r="A345" s="68" t="s">
        <v>89</v>
      </c>
      <c r="B345" s="68" t="s">
        <v>253</v>
      </c>
      <c r="C345" s="68" t="s">
        <v>30</v>
      </c>
      <c r="D345" s="68" t="s">
        <v>37</v>
      </c>
      <c r="E345" s="68" t="s">
        <v>32</v>
      </c>
      <c r="F345" s="68" t="s">
        <v>33</v>
      </c>
      <c r="G345" s="68" t="s">
        <v>44</v>
      </c>
      <c r="H345" s="69" t="s">
        <v>45</v>
      </c>
      <c r="I345" s="69" t="s">
        <v>45</v>
      </c>
      <c r="J345" s="70" t="s">
        <v>523</v>
      </c>
      <c r="K345" s="71">
        <v>0</v>
      </c>
      <c r="L345" s="58">
        <v>5000</v>
      </c>
      <c r="M345" s="71">
        <v>5000</v>
      </c>
      <c r="N345" s="72"/>
      <c r="O345" s="71">
        <v>5000</v>
      </c>
      <c r="P345" s="71">
        <v>5000</v>
      </c>
      <c r="Q345" s="71">
        <v>0</v>
      </c>
      <c r="R345" s="59" t="s">
        <v>409</v>
      </c>
      <c r="S345" s="71"/>
      <c r="T345" s="71">
        <v>0</v>
      </c>
      <c r="U345" s="71">
        <v>5000</v>
      </c>
      <c r="V345" s="71">
        <v>5000</v>
      </c>
      <c r="W345" s="71">
        <v>0</v>
      </c>
      <c r="X345" s="71">
        <v>5000</v>
      </c>
      <c r="Y345" s="5">
        <f t="shared" si="4"/>
        <v>5000</v>
      </c>
      <c r="Z345" s="5">
        <f t="shared" si="5"/>
        <v>0</v>
      </c>
      <c r="AA345" s="5">
        <f t="shared" si="6"/>
        <v>0</v>
      </c>
      <c r="AB345" s="5">
        <f t="shared" si="7"/>
        <v>0</v>
      </c>
      <c r="AC345" s="4"/>
      <c r="AD345" s="4"/>
    </row>
    <row r="346" spans="1:30" ht="15" hidden="1" customHeight="1" x14ac:dyDescent="0.2">
      <c r="A346" s="68" t="s">
        <v>89</v>
      </c>
      <c r="B346" s="68" t="s">
        <v>253</v>
      </c>
      <c r="C346" s="68" t="s">
        <v>30</v>
      </c>
      <c r="D346" s="68" t="s">
        <v>190</v>
      </c>
      <c r="E346" s="68" t="s">
        <v>32</v>
      </c>
      <c r="F346" s="68" t="s">
        <v>33</v>
      </c>
      <c r="G346" s="68" t="s">
        <v>44</v>
      </c>
      <c r="H346" s="69" t="s">
        <v>35</v>
      </c>
      <c r="I346" s="69" t="s">
        <v>45</v>
      </c>
      <c r="J346" s="70" t="s">
        <v>452</v>
      </c>
      <c r="K346" s="71">
        <v>100000</v>
      </c>
      <c r="L346" s="58">
        <v>-87400</v>
      </c>
      <c r="M346" s="71">
        <v>12600</v>
      </c>
      <c r="N346" s="72"/>
      <c r="O346" s="71">
        <v>12600</v>
      </c>
      <c r="P346" s="71">
        <v>12600</v>
      </c>
      <c r="Q346" s="71">
        <v>0</v>
      </c>
      <c r="R346" s="59" t="s">
        <v>409</v>
      </c>
      <c r="S346" s="71"/>
      <c r="T346" s="71">
        <v>0</v>
      </c>
      <c r="U346" s="71">
        <v>12600</v>
      </c>
      <c r="V346" s="71">
        <v>12600</v>
      </c>
      <c r="W346" s="71">
        <v>0</v>
      </c>
      <c r="X346" s="71">
        <v>12600</v>
      </c>
      <c r="Y346" s="5">
        <f t="shared" si="4"/>
        <v>12600</v>
      </c>
      <c r="Z346" s="5">
        <f t="shared" si="5"/>
        <v>0</v>
      </c>
      <c r="AA346" s="5">
        <f t="shared" si="6"/>
        <v>0</v>
      </c>
      <c r="AB346" s="5">
        <f t="shared" si="7"/>
        <v>0</v>
      </c>
      <c r="AC346" s="4"/>
      <c r="AD346" s="4"/>
    </row>
    <row r="347" spans="1:30" ht="15" hidden="1" customHeight="1" x14ac:dyDescent="0.2">
      <c r="A347" s="68" t="s">
        <v>89</v>
      </c>
      <c r="B347" s="68" t="s">
        <v>253</v>
      </c>
      <c r="C347" s="68" t="s">
        <v>30</v>
      </c>
      <c r="D347" s="68" t="s">
        <v>190</v>
      </c>
      <c r="E347" s="68" t="s">
        <v>32</v>
      </c>
      <c r="F347" s="68" t="s">
        <v>33</v>
      </c>
      <c r="G347" s="68" t="s">
        <v>44</v>
      </c>
      <c r="H347" s="69" t="s">
        <v>45</v>
      </c>
      <c r="I347" s="69" t="s">
        <v>45</v>
      </c>
      <c r="J347" s="70" t="s">
        <v>524</v>
      </c>
      <c r="K347" s="71">
        <v>0</v>
      </c>
      <c r="L347" s="58">
        <v>0</v>
      </c>
      <c r="M347" s="71">
        <v>0</v>
      </c>
      <c r="N347" s="72"/>
      <c r="O347" s="71">
        <v>0</v>
      </c>
      <c r="P347" s="71">
        <v>0</v>
      </c>
      <c r="Q347" s="71">
        <v>0</v>
      </c>
      <c r="R347" s="59" t="s">
        <v>409</v>
      </c>
      <c r="S347" s="71"/>
      <c r="T347" s="71">
        <v>0</v>
      </c>
      <c r="U347" s="71">
        <v>0</v>
      </c>
      <c r="V347" s="71">
        <v>0</v>
      </c>
      <c r="W347" s="71">
        <v>0</v>
      </c>
      <c r="X347" s="71">
        <v>0</v>
      </c>
      <c r="Y347" s="5">
        <f t="shared" si="4"/>
        <v>0</v>
      </c>
      <c r="Z347" s="5">
        <f t="shared" si="5"/>
        <v>0</v>
      </c>
      <c r="AA347" s="5">
        <f t="shared" si="6"/>
        <v>0</v>
      </c>
      <c r="AB347" s="5">
        <f t="shared" si="7"/>
        <v>0</v>
      </c>
      <c r="AC347" s="4"/>
      <c r="AD347" s="4"/>
    </row>
    <row r="348" spans="1:30" ht="15" hidden="1" customHeight="1" x14ac:dyDescent="0.2">
      <c r="A348" s="68" t="s">
        <v>89</v>
      </c>
      <c r="B348" s="68" t="s">
        <v>253</v>
      </c>
      <c r="C348" s="68" t="s">
        <v>30</v>
      </c>
      <c r="D348" s="68" t="s">
        <v>190</v>
      </c>
      <c r="E348" s="68" t="s">
        <v>32</v>
      </c>
      <c r="F348" s="68" t="s">
        <v>33</v>
      </c>
      <c r="G348" s="68" t="s">
        <v>44</v>
      </c>
      <c r="H348" s="69" t="s">
        <v>35</v>
      </c>
      <c r="I348" s="69" t="s">
        <v>45</v>
      </c>
      <c r="J348" s="70" t="s">
        <v>453</v>
      </c>
      <c r="K348" s="71">
        <v>100000</v>
      </c>
      <c r="L348" s="58">
        <v>-88600</v>
      </c>
      <c r="M348" s="71">
        <v>11400</v>
      </c>
      <c r="N348" s="72"/>
      <c r="O348" s="71">
        <v>11400</v>
      </c>
      <c r="P348" s="71">
        <v>11400</v>
      </c>
      <c r="Q348" s="71">
        <v>0</v>
      </c>
      <c r="R348" s="59" t="s">
        <v>409</v>
      </c>
      <c r="S348" s="71"/>
      <c r="T348" s="71">
        <v>0</v>
      </c>
      <c r="U348" s="71">
        <v>11400</v>
      </c>
      <c r="V348" s="71">
        <v>11400</v>
      </c>
      <c r="W348" s="71">
        <v>0</v>
      </c>
      <c r="X348" s="71">
        <v>11400</v>
      </c>
      <c r="Y348" s="5">
        <f t="shared" si="4"/>
        <v>11400</v>
      </c>
      <c r="Z348" s="5">
        <f t="shared" si="5"/>
        <v>0</v>
      </c>
      <c r="AA348" s="5">
        <f t="shared" si="6"/>
        <v>0</v>
      </c>
      <c r="AB348" s="5">
        <f t="shared" si="7"/>
        <v>0</v>
      </c>
      <c r="AC348" s="4"/>
      <c r="AD348" s="4"/>
    </row>
    <row r="349" spans="1:30" ht="15" hidden="1" customHeight="1" x14ac:dyDescent="0.2">
      <c r="A349" s="68" t="s">
        <v>89</v>
      </c>
      <c r="B349" s="68" t="s">
        <v>253</v>
      </c>
      <c r="C349" s="68" t="s">
        <v>30</v>
      </c>
      <c r="D349" s="68" t="s">
        <v>190</v>
      </c>
      <c r="E349" s="68" t="s">
        <v>32</v>
      </c>
      <c r="F349" s="68" t="s">
        <v>33</v>
      </c>
      <c r="G349" s="68" t="s">
        <v>44</v>
      </c>
      <c r="H349" s="69" t="s">
        <v>45</v>
      </c>
      <c r="I349" s="69" t="s">
        <v>45</v>
      </c>
      <c r="J349" s="70" t="s">
        <v>525</v>
      </c>
      <c r="K349" s="71">
        <v>0</v>
      </c>
      <c r="L349" s="58">
        <v>0</v>
      </c>
      <c r="M349" s="71">
        <v>0</v>
      </c>
      <c r="N349" s="72"/>
      <c r="O349" s="71">
        <v>0</v>
      </c>
      <c r="P349" s="71">
        <v>0</v>
      </c>
      <c r="Q349" s="71">
        <v>0</v>
      </c>
      <c r="R349" s="59" t="s">
        <v>409</v>
      </c>
      <c r="S349" s="71"/>
      <c r="T349" s="71">
        <v>0</v>
      </c>
      <c r="U349" s="71">
        <v>0</v>
      </c>
      <c r="V349" s="71">
        <v>0</v>
      </c>
      <c r="W349" s="71">
        <v>0</v>
      </c>
      <c r="X349" s="71">
        <v>0</v>
      </c>
      <c r="Y349" s="5">
        <f t="shared" si="4"/>
        <v>0</v>
      </c>
      <c r="Z349" s="5">
        <f t="shared" si="5"/>
        <v>0</v>
      </c>
      <c r="AA349" s="5">
        <f t="shared" si="6"/>
        <v>0</v>
      </c>
      <c r="AB349" s="5">
        <f t="shared" si="7"/>
        <v>0</v>
      </c>
      <c r="AC349" s="4"/>
      <c r="AD349" s="4"/>
    </row>
    <row r="350" spans="1:30" ht="15" hidden="1" customHeight="1" x14ac:dyDescent="0.2">
      <c r="A350" s="68" t="s">
        <v>89</v>
      </c>
      <c r="B350" s="68" t="s">
        <v>253</v>
      </c>
      <c r="C350" s="68" t="s">
        <v>30</v>
      </c>
      <c r="D350" s="68" t="s">
        <v>37</v>
      </c>
      <c r="E350" s="68" t="s">
        <v>32</v>
      </c>
      <c r="F350" s="68" t="s">
        <v>55</v>
      </c>
      <c r="G350" s="68" t="s">
        <v>44</v>
      </c>
      <c r="H350" s="69" t="s">
        <v>35</v>
      </c>
      <c r="I350" s="69" t="s">
        <v>45</v>
      </c>
      <c r="J350" s="70" t="s">
        <v>290</v>
      </c>
      <c r="K350" s="71">
        <v>1000000</v>
      </c>
      <c r="L350" s="58">
        <v>1094434.25</v>
      </c>
      <c r="M350" s="71">
        <v>2094434.25</v>
      </c>
      <c r="N350" s="72"/>
      <c r="O350" s="71">
        <v>2094434.25</v>
      </c>
      <c r="P350" s="71">
        <v>2094434.25</v>
      </c>
      <c r="Q350" s="71">
        <v>0</v>
      </c>
      <c r="R350" s="59" t="s">
        <v>409</v>
      </c>
      <c r="S350" s="71"/>
      <c r="T350" s="71">
        <v>0</v>
      </c>
      <c r="U350" s="71">
        <v>2094434.25</v>
      </c>
      <c r="V350" s="71">
        <v>2094434.25</v>
      </c>
      <c r="W350" s="71">
        <v>0</v>
      </c>
      <c r="X350" s="71">
        <v>833311.94</v>
      </c>
      <c r="Y350" s="5">
        <f t="shared" si="4"/>
        <v>2094434.25</v>
      </c>
      <c r="Z350" s="5">
        <f t="shared" si="5"/>
        <v>0</v>
      </c>
      <c r="AA350" s="5">
        <f t="shared" si="6"/>
        <v>0</v>
      </c>
      <c r="AB350" s="5">
        <f t="shared" si="7"/>
        <v>0</v>
      </c>
      <c r="AC350" s="4"/>
      <c r="AD350" s="4"/>
    </row>
    <row r="351" spans="1:30" ht="15" hidden="1" customHeight="1" x14ac:dyDescent="0.2">
      <c r="A351" s="68" t="s">
        <v>89</v>
      </c>
      <c r="B351" s="68" t="s">
        <v>253</v>
      </c>
      <c r="C351" s="68" t="s">
        <v>30</v>
      </c>
      <c r="D351" s="68" t="s">
        <v>37</v>
      </c>
      <c r="E351" s="68" t="s">
        <v>32</v>
      </c>
      <c r="F351" s="68" t="s">
        <v>55</v>
      </c>
      <c r="G351" s="68" t="s">
        <v>44</v>
      </c>
      <c r="H351" s="69" t="s">
        <v>45</v>
      </c>
      <c r="I351" s="69" t="s">
        <v>45</v>
      </c>
      <c r="J351" s="70" t="s">
        <v>454</v>
      </c>
      <c r="K351" s="71">
        <v>0</v>
      </c>
      <c r="L351" s="58">
        <v>24740</v>
      </c>
      <c r="M351" s="71">
        <v>24740</v>
      </c>
      <c r="N351" s="72"/>
      <c r="O351" s="71">
        <v>24740</v>
      </c>
      <c r="P351" s="71">
        <v>24740</v>
      </c>
      <c r="Q351" s="71">
        <v>0</v>
      </c>
      <c r="R351" s="59" t="s">
        <v>409</v>
      </c>
      <c r="S351" s="71"/>
      <c r="T351" s="71">
        <v>0</v>
      </c>
      <c r="U351" s="71">
        <v>24740</v>
      </c>
      <c r="V351" s="71">
        <v>24740</v>
      </c>
      <c r="W351" s="71">
        <v>0</v>
      </c>
      <c r="X351" s="71">
        <v>24740</v>
      </c>
      <c r="Y351" s="5">
        <f t="shared" si="4"/>
        <v>24740</v>
      </c>
      <c r="Z351" s="5">
        <f t="shared" si="5"/>
        <v>0</v>
      </c>
      <c r="AA351" s="5">
        <f t="shared" si="6"/>
        <v>0</v>
      </c>
      <c r="AB351" s="5">
        <f t="shared" si="7"/>
        <v>0</v>
      </c>
      <c r="AC351" s="4"/>
      <c r="AD351" s="4"/>
    </row>
    <row r="352" spans="1:30" ht="15" hidden="1" customHeight="1" x14ac:dyDescent="0.2">
      <c r="A352" s="68" t="s">
        <v>89</v>
      </c>
      <c r="B352" s="68" t="s">
        <v>253</v>
      </c>
      <c r="C352" s="68" t="s">
        <v>30</v>
      </c>
      <c r="D352" s="68" t="s">
        <v>190</v>
      </c>
      <c r="E352" s="68" t="s">
        <v>32</v>
      </c>
      <c r="F352" s="68" t="s">
        <v>55</v>
      </c>
      <c r="G352" s="68" t="s">
        <v>44</v>
      </c>
      <c r="H352" s="69" t="s">
        <v>35</v>
      </c>
      <c r="I352" s="69" t="s">
        <v>45</v>
      </c>
      <c r="J352" s="70" t="s">
        <v>455</v>
      </c>
      <c r="K352" s="71">
        <v>100000</v>
      </c>
      <c r="L352" s="58">
        <v>-100000</v>
      </c>
      <c r="M352" s="71">
        <v>0</v>
      </c>
      <c r="N352" s="72"/>
      <c r="O352" s="71">
        <v>0</v>
      </c>
      <c r="P352" s="71">
        <v>0</v>
      </c>
      <c r="Q352" s="71">
        <v>0</v>
      </c>
      <c r="R352" s="59" t="s">
        <v>409</v>
      </c>
      <c r="S352" s="71"/>
      <c r="T352" s="71">
        <v>0</v>
      </c>
      <c r="U352" s="71">
        <v>0</v>
      </c>
      <c r="V352" s="71">
        <v>0</v>
      </c>
      <c r="W352" s="71">
        <v>0</v>
      </c>
      <c r="X352" s="71">
        <v>0</v>
      </c>
      <c r="Y352" s="5">
        <f t="shared" si="4"/>
        <v>0</v>
      </c>
      <c r="Z352" s="5">
        <f t="shared" si="5"/>
        <v>0</v>
      </c>
      <c r="AA352" s="5">
        <f t="shared" si="6"/>
        <v>0</v>
      </c>
      <c r="AB352" s="5">
        <f t="shared" si="7"/>
        <v>0</v>
      </c>
      <c r="AC352" s="4"/>
      <c r="AD352" s="4"/>
    </row>
    <row r="353" spans="1:30" ht="15" hidden="1" customHeight="1" x14ac:dyDescent="0.2">
      <c r="A353" s="68" t="s">
        <v>89</v>
      </c>
      <c r="B353" s="68" t="s">
        <v>253</v>
      </c>
      <c r="C353" s="68" t="s">
        <v>30</v>
      </c>
      <c r="D353" s="68" t="s">
        <v>190</v>
      </c>
      <c r="E353" s="68" t="s">
        <v>32</v>
      </c>
      <c r="F353" s="68" t="s">
        <v>55</v>
      </c>
      <c r="G353" s="68" t="s">
        <v>44</v>
      </c>
      <c r="H353" s="69" t="s">
        <v>35</v>
      </c>
      <c r="I353" s="69" t="s">
        <v>45</v>
      </c>
      <c r="J353" s="70" t="s">
        <v>456</v>
      </c>
      <c r="K353" s="71">
        <v>100000</v>
      </c>
      <c r="L353" s="58">
        <v>-100000</v>
      </c>
      <c r="M353" s="71">
        <v>0</v>
      </c>
      <c r="N353" s="72"/>
      <c r="O353" s="71">
        <v>0</v>
      </c>
      <c r="P353" s="71">
        <v>0</v>
      </c>
      <c r="Q353" s="71">
        <v>0</v>
      </c>
      <c r="R353" s="59" t="s">
        <v>409</v>
      </c>
      <c r="S353" s="71"/>
      <c r="T353" s="71">
        <v>0</v>
      </c>
      <c r="U353" s="71">
        <v>0</v>
      </c>
      <c r="V353" s="71">
        <v>0</v>
      </c>
      <c r="W353" s="71">
        <v>0</v>
      </c>
      <c r="X353" s="71">
        <v>0</v>
      </c>
      <c r="Y353" s="5">
        <f t="shared" si="4"/>
        <v>0</v>
      </c>
      <c r="Z353" s="5">
        <f t="shared" si="5"/>
        <v>0</v>
      </c>
      <c r="AA353" s="5">
        <f t="shared" si="6"/>
        <v>0</v>
      </c>
      <c r="AB353" s="5">
        <f t="shared" si="7"/>
        <v>0</v>
      </c>
      <c r="AC353" s="4"/>
      <c r="AD353" s="4"/>
    </row>
    <row r="354" spans="1:30" ht="15" hidden="1" customHeight="1" x14ac:dyDescent="0.2">
      <c r="A354" s="68" t="s">
        <v>89</v>
      </c>
      <c r="B354" s="68" t="s">
        <v>253</v>
      </c>
      <c r="C354" s="68" t="s">
        <v>30</v>
      </c>
      <c r="D354" s="68" t="s">
        <v>190</v>
      </c>
      <c r="E354" s="68" t="s">
        <v>32</v>
      </c>
      <c r="F354" s="68" t="s">
        <v>55</v>
      </c>
      <c r="G354" s="68" t="s">
        <v>44</v>
      </c>
      <c r="H354" s="69" t="s">
        <v>35</v>
      </c>
      <c r="I354" s="69" t="s">
        <v>45</v>
      </c>
      <c r="J354" s="70" t="s">
        <v>457</v>
      </c>
      <c r="K354" s="71">
        <v>110000</v>
      </c>
      <c r="L354" s="58">
        <v>-63000</v>
      </c>
      <c r="M354" s="71">
        <v>47000</v>
      </c>
      <c r="N354" s="72"/>
      <c r="O354" s="71">
        <v>47000</v>
      </c>
      <c r="P354" s="71">
        <v>47000</v>
      </c>
      <c r="Q354" s="71">
        <v>0</v>
      </c>
      <c r="R354" s="59" t="s">
        <v>409</v>
      </c>
      <c r="S354" s="71"/>
      <c r="T354" s="71">
        <v>0</v>
      </c>
      <c r="U354" s="71">
        <v>47000</v>
      </c>
      <c r="V354" s="71">
        <v>47000</v>
      </c>
      <c r="W354" s="71">
        <v>0</v>
      </c>
      <c r="X354" s="71">
        <v>0</v>
      </c>
      <c r="Y354" s="5">
        <f t="shared" si="4"/>
        <v>47000</v>
      </c>
      <c r="Z354" s="5">
        <f t="shared" si="5"/>
        <v>0</v>
      </c>
      <c r="AA354" s="5">
        <f t="shared" si="6"/>
        <v>0</v>
      </c>
      <c r="AB354" s="5">
        <f t="shared" si="7"/>
        <v>0</v>
      </c>
      <c r="AC354" s="4"/>
      <c r="AD354" s="4"/>
    </row>
    <row r="355" spans="1:30" ht="15" hidden="1" customHeight="1" x14ac:dyDescent="0.2">
      <c r="A355" s="68" t="s">
        <v>89</v>
      </c>
      <c r="B355" s="68" t="s">
        <v>253</v>
      </c>
      <c r="C355" s="68" t="s">
        <v>30</v>
      </c>
      <c r="D355" s="68" t="s">
        <v>190</v>
      </c>
      <c r="E355" s="68" t="s">
        <v>32</v>
      </c>
      <c r="F355" s="68" t="s">
        <v>55</v>
      </c>
      <c r="G355" s="68" t="s">
        <v>44</v>
      </c>
      <c r="H355" s="69" t="s">
        <v>45</v>
      </c>
      <c r="I355" s="69" t="s">
        <v>45</v>
      </c>
      <c r="J355" s="70" t="s">
        <v>526</v>
      </c>
      <c r="K355" s="71">
        <v>0</v>
      </c>
      <c r="L355" s="58">
        <v>30320</v>
      </c>
      <c r="M355" s="71">
        <v>30320</v>
      </c>
      <c r="N355" s="72"/>
      <c r="O355" s="71">
        <v>30320</v>
      </c>
      <c r="P355" s="71">
        <v>30320</v>
      </c>
      <c r="Q355" s="71">
        <v>0</v>
      </c>
      <c r="R355" s="59" t="s">
        <v>409</v>
      </c>
      <c r="S355" s="71"/>
      <c r="T355" s="71">
        <v>0</v>
      </c>
      <c r="U355" s="71">
        <v>30320</v>
      </c>
      <c r="V355" s="71">
        <v>30320</v>
      </c>
      <c r="W355" s="71">
        <v>0</v>
      </c>
      <c r="X355" s="71">
        <v>30320</v>
      </c>
      <c r="Y355" s="5">
        <f t="shared" si="4"/>
        <v>30320</v>
      </c>
      <c r="Z355" s="5">
        <f t="shared" si="5"/>
        <v>0</v>
      </c>
      <c r="AA355" s="5">
        <f t="shared" si="6"/>
        <v>0</v>
      </c>
      <c r="AB355" s="5">
        <f t="shared" si="7"/>
        <v>0</v>
      </c>
      <c r="AC355" s="4"/>
      <c r="AD355" s="4"/>
    </row>
    <row r="356" spans="1:30" ht="15" hidden="1" customHeight="1" x14ac:dyDescent="0.2">
      <c r="A356" s="68" t="s">
        <v>89</v>
      </c>
      <c r="B356" s="68" t="s">
        <v>253</v>
      </c>
      <c r="C356" s="68" t="s">
        <v>30</v>
      </c>
      <c r="D356" s="68" t="s">
        <v>190</v>
      </c>
      <c r="E356" s="68" t="s">
        <v>32</v>
      </c>
      <c r="F356" s="68" t="s">
        <v>55</v>
      </c>
      <c r="G356" s="68" t="s">
        <v>44</v>
      </c>
      <c r="H356" s="69" t="s">
        <v>45</v>
      </c>
      <c r="I356" s="69" t="s">
        <v>45</v>
      </c>
      <c r="J356" s="70" t="s">
        <v>569</v>
      </c>
      <c r="K356" s="71">
        <v>0</v>
      </c>
      <c r="L356" s="58">
        <v>0</v>
      </c>
      <c r="M356" s="71">
        <v>0</v>
      </c>
      <c r="N356" s="72"/>
      <c r="O356" s="71">
        <v>0</v>
      </c>
      <c r="P356" s="71">
        <v>0</v>
      </c>
      <c r="Q356" s="71">
        <v>0</v>
      </c>
      <c r="R356" s="59" t="s">
        <v>409</v>
      </c>
      <c r="S356" s="71"/>
      <c r="T356" s="71">
        <v>0</v>
      </c>
      <c r="U356" s="71">
        <v>0</v>
      </c>
      <c r="V356" s="71">
        <v>0</v>
      </c>
      <c r="W356" s="71">
        <v>0</v>
      </c>
      <c r="X356" s="71">
        <v>0</v>
      </c>
      <c r="Y356" s="5">
        <f t="shared" si="4"/>
        <v>0</v>
      </c>
      <c r="Z356" s="5">
        <f t="shared" si="5"/>
        <v>0</v>
      </c>
      <c r="AA356" s="5">
        <f t="shared" si="6"/>
        <v>0</v>
      </c>
      <c r="AB356" s="5">
        <f t="shared" si="7"/>
        <v>0</v>
      </c>
      <c r="AC356" s="4"/>
      <c r="AD356" s="4"/>
    </row>
    <row r="357" spans="1:30" ht="15" hidden="1" customHeight="1" x14ac:dyDescent="0.2">
      <c r="A357" s="68" t="s">
        <v>89</v>
      </c>
      <c r="B357" s="68" t="s">
        <v>253</v>
      </c>
      <c r="C357" s="68" t="s">
        <v>30</v>
      </c>
      <c r="D357" s="68" t="s">
        <v>190</v>
      </c>
      <c r="E357" s="68" t="s">
        <v>32</v>
      </c>
      <c r="F357" s="68" t="s">
        <v>55</v>
      </c>
      <c r="G357" s="68" t="s">
        <v>44</v>
      </c>
      <c r="H357" s="69" t="s">
        <v>45</v>
      </c>
      <c r="I357" s="69" t="s">
        <v>45</v>
      </c>
      <c r="J357" s="70" t="s">
        <v>570</v>
      </c>
      <c r="K357" s="71">
        <v>0</v>
      </c>
      <c r="L357" s="58">
        <v>0</v>
      </c>
      <c r="M357" s="71">
        <v>0</v>
      </c>
      <c r="N357" s="72"/>
      <c r="O357" s="71">
        <v>0</v>
      </c>
      <c r="P357" s="71">
        <v>0</v>
      </c>
      <c r="Q357" s="71">
        <v>0</v>
      </c>
      <c r="R357" s="59" t="s">
        <v>409</v>
      </c>
      <c r="S357" s="71"/>
      <c r="T357" s="71">
        <v>0</v>
      </c>
      <c r="U357" s="71">
        <v>0</v>
      </c>
      <c r="V357" s="71">
        <v>0</v>
      </c>
      <c r="W357" s="71">
        <v>0</v>
      </c>
      <c r="X357" s="71">
        <v>0</v>
      </c>
      <c r="Y357" s="5">
        <f t="shared" si="4"/>
        <v>0</v>
      </c>
      <c r="Z357" s="5">
        <f t="shared" si="5"/>
        <v>0</v>
      </c>
      <c r="AA357" s="5">
        <f t="shared" si="6"/>
        <v>0</v>
      </c>
      <c r="AB357" s="5">
        <f t="shared" si="7"/>
        <v>0</v>
      </c>
      <c r="AC357" s="4"/>
      <c r="AD357" s="4"/>
    </row>
    <row r="358" spans="1:30" ht="15" hidden="1" customHeight="1" x14ac:dyDescent="0.2">
      <c r="A358" s="68" t="s">
        <v>89</v>
      </c>
      <c r="B358" s="68" t="s">
        <v>253</v>
      </c>
      <c r="C358" s="68" t="s">
        <v>30</v>
      </c>
      <c r="D358" s="68" t="s">
        <v>190</v>
      </c>
      <c r="E358" s="68" t="s">
        <v>32</v>
      </c>
      <c r="F358" s="68" t="s">
        <v>55</v>
      </c>
      <c r="G358" s="68" t="s">
        <v>44</v>
      </c>
      <c r="H358" s="69" t="s">
        <v>45</v>
      </c>
      <c r="I358" s="69" t="s">
        <v>45</v>
      </c>
      <c r="J358" s="70" t="s">
        <v>571</v>
      </c>
      <c r="K358" s="71">
        <v>0</v>
      </c>
      <c r="L358" s="58">
        <v>6500</v>
      </c>
      <c r="M358" s="71">
        <v>6500</v>
      </c>
      <c r="N358" s="72"/>
      <c r="O358" s="71">
        <v>6500</v>
      </c>
      <c r="P358" s="71">
        <v>6500</v>
      </c>
      <c r="Q358" s="71">
        <v>0</v>
      </c>
      <c r="R358" s="59" t="s">
        <v>409</v>
      </c>
      <c r="S358" s="71"/>
      <c r="T358" s="71">
        <v>0</v>
      </c>
      <c r="U358" s="71">
        <v>6500</v>
      </c>
      <c r="V358" s="71">
        <v>6500</v>
      </c>
      <c r="W358" s="71">
        <v>0</v>
      </c>
      <c r="X358" s="71">
        <v>6500</v>
      </c>
      <c r="Y358" s="5">
        <f t="shared" si="4"/>
        <v>6500</v>
      </c>
      <c r="Z358" s="5">
        <f t="shared" si="5"/>
        <v>0</v>
      </c>
      <c r="AA358" s="5">
        <f t="shared" si="6"/>
        <v>0</v>
      </c>
      <c r="AB358" s="5">
        <f t="shared" si="7"/>
        <v>0</v>
      </c>
      <c r="AC358" s="4"/>
      <c r="AD358" s="4"/>
    </row>
    <row r="359" spans="1:30" ht="15" hidden="1" customHeight="1" x14ac:dyDescent="0.2">
      <c r="A359" s="68" t="s">
        <v>89</v>
      </c>
      <c r="B359" s="68" t="s">
        <v>253</v>
      </c>
      <c r="C359" s="68" t="s">
        <v>30</v>
      </c>
      <c r="D359" s="68" t="s">
        <v>37</v>
      </c>
      <c r="E359" s="68" t="s">
        <v>32</v>
      </c>
      <c r="F359" s="68" t="s">
        <v>55</v>
      </c>
      <c r="G359" s="68" t="s">
        <v>44</v>
      </c>
      <c r="H359" s="69" t="s">
        <v>45</v>
      </c>
      <c r="I359" s="69" t="s">
        <v>45</v>
      </c>
      <c r="J359" s="70" t="s">
        <v>572</v>
      </c>
      <c r="K359" s="71">
        <v>0</v>
      </c>
      <c r="L359" s="58"/>
      <c r="M359" s="71">
        <v>0</v>
      </c>
      <c r="N359" s="72"/>
      <c r="O359" s="71">
        <v>0</v>
      </c>
      <c r="P359" s="71">
        <v>0</v>
      </c>
      <c r="Q359" s="71">
        <v>0</v>
      </c>
      <c r="R359" s="59" t="s">
        <v>409</v>
      </c>
      <c r="S359" s="71"/>
      <c r="T359" s="71">
        <v>0</v>
      </c>
      <c r="U359" s="71">
        <v>0</v>
      </c>
      <c r="V359" s="71">
        <v>0</v>
      </c>
      <c r="W359" s="71">
        <v>0</v>
      </c>
      <c r="X359" s="71">
        <v>0</v>
      </c>
      <c r="Y359" s="5">
        <f t="shared" si="4"/>
        <v>0</v>
      </c>
      <c r="Z359" s="5">
        <f t="shared" si="5"/>
        <v>0</v>
      </c>
      <c r="AA359" s="5">
        <f t="shared" si="6"/>
        <v>0</v>
      </c>
      <c r="AB359" s="5">
        <f t="shared" si="7"/>
        <v>0</v>
      </c>
      <c r="AC359" s="4"/>
      <c r="AD359" s="4"/>
    </row>
    <row r="360" spans="1:30" ht="15" hidden="1" customHeight="1" x14ac:dyDescent="0.2">
      <c r="A360" s="68" t="s">
        <v>291</v>
      </c>
      <c r="B360" s="68" t="s">
        <v>291</v>
      </c>
      <c r="C360" s="68" t="s">
        <v>30</v>
      </c>
      <c r="D360" s="68" t="s">
        <v>292</v>
      </c>
      <c r="E360" s="68" t="s">
        <v>32</v>
      </c>
      <c r="F360" s="68" t="s">
        <v>33</v>
      </c>
      <c r="G360" s="68" t="s">
        <v>34</v>
      </c>
      <c r="H360" s="69" t="s">
        <v>35</v>
      </c>
      <c r="I360" s="69" t="s">
        <v>35</v>
      </c>
      <c r="J360" s="70" t="s">
        <v>293</v>
      </c>
      <c r="K360" s="71">
        <v>386176</v>
      </c>
      <c r="L360" s="58">
        <v>-12321.59</v>
      </c>
      <c r="M360" s="71">
        <v>373854.41</v>
      </c>
      <c r="N360" s="72"/>
      <c r="O360" s="71">
        <v>373854.41</v>
      </c>
      <c r="P360" s="71">
        <v>373854.41</v>
      </c>
      <c r="Q360" s="71">
        <v>0</v>
      </c>
      <c r="R360" s="59" t="s">
        <v>409</v>
      </c>
      <c r="S360" s="71">
        <v>373854.41</v>
      </c>
      <c r="T360" s="71">
        <v>0</v>
      </c>
      <c r="U360" s="71">
        <v>0</v>
      </c>
      <c r="V360" s="71">
        <v>373854.41</v>
      </c>
      <c r="W360" s="71">
        <v>0</v>
      </c>
      <c r="X360" s="71">
        <v>342465.58999999997</v>
      </c>
      <c r="Y360" s="5">
        <f t="shared" si="4"/>
        <v>373854.41</v>
      </c>
      <c r="Z360" s="5">
        <f t="shared" si="5"/>
        <v>0</v>
      </c>
      <c r="AA360" s="5">
        <f t="shared" si="6"/>
        <v>0</v>
      </c>
      <c r="AB360" s="5">
        <f t="shared" si="7"/>
        <v>0</v>
      </c>
      <c r="AC360" s="4"/>
      <c r="AD360" s="4"/>
    </row>
    <row r="361" spans="1:30" ht="15" hidden="1" customHeight="1" x14ac:dyDescent="0.2">
      <c r="A361" s="68" t="s">
        <v>291</v>
      </c>
      <c r="B361" s="68" t="s">
        <v>291</v>
      </c>
      <c r="C361" s="68" t="s">
        <v>30</v>
      </c>
      <c r="D361" s="68" t="s">
        <v>292</v>
      </c>
      <c r="E361" s="68" t="s">
        <v>32</v>
      </c>
      <c r="F361" s="68" t="s">
        <v>33</v>
      </c>
      <c r="G361" s="68" t="s">
        <v>44</v>
      </c>
      <c r="H361" s="69" t="s">
        <v>45</v>
      </c>
      <c r="I361" s="69" t="s">
        <v>45</v>
      </c>
      <c r="J361" s="70" t="s">
        <v>527</v>
      </c>
      <c r="K361" s="71">
        <v>0</v>
      </c>
      <c r="L361" s="58">
        <v>4109.05</v>
      </c>
      <c r="M361" s="71">
        <v>4109.05</v>
      </c>
      <c r="N361" s="72"/>
      <c r="O361" s="71">
        <v>4109.05</v>
      </c>
      <c r="P361" s="71">
        <v>4109.05</v>
      </c>
      <c r="Q361" s="71">
        <v>0</v>
      </c>
      <c r="R361" s="59" t="s">
        <v>409</v>
      </c>
      <c r="S361" s="71"/>
      <c r="T361" s="71">
        <v>0</v>
      </c>
      <c r="U361" s="71">
        <v>4109.05</v>
      </c>
      <c r="V361" s="71">
        <v>4109.05</v>
      </c>
      <c r="W361" s="71">
        <v>0</v>
      </c>
      <c r="X361" s="71">
        <v>4109.05</v>
      </c>
      <c r="Y361" s="5">
        <f t="shared" si="4"/>
        <v>4109.05</v>
      </c>
      <c r="Z361" s="5">
        <f t="shared" si="5"/>
        <v>0</v>
      </c>
      <c r="AA361" s="5">
        <f t="shared" si="6"/>
        <v>0</v>
      </c>
      <c r="AB361" s="5">
        <f t="shared" si="7"/>
        <v>0</v>
      </c>
      <c r="AC361" s="4"/>
      <c r="AD361" s="4"/>
    </row>
    <row r="362" spans="1:30" ht="15" hidden="1" customHeight="1" x14ac:dyDescent="0.2">
      <c r="A362" s="68" t="s">
        <v>291</v>
      </c>
      <c r="B362" s="68" t="s">
        <v>291</v>
      </c>
      <c r="C362" s="68" t="s">
        <v>30</v>
      </c>
      <c r="D362" s="68" t="s">
        <v>292</v>
      </c>
      <c r="E362" s="68" t="s">
        <v>32</v>
      </c>
      <c r="F362" s="68" t="s">
        <v>33</v>
      </c>
      <c r="G362" s="68" t="s">
        <v>34</v>
      </c>
      <c r="H362" s="69" t="s">
        <v>35</v>
      </c>
      <c r="I362" s="69" t="s">
        <v>35</v>
      </c>
      <c r="J362" s="70" t="s">
        <v>294</v>
      </c>
      <c r="K362" s="71">
        <v>3774</v>
      </c>
      <c r="L362" s="58">
        <v>2.3000000000000007</v>
      </c>
      <c r="M362" s="71">
        <v>3776.3</v>
      </c>
      <c r="N362" s="72"/>
      <c r="O362" s="71">
        <v>3776.2999999999993</v>
      </c>
      <c r="P362" s="71">
        <v>3776.2999999999993</v>
      </c>
      <c r="Q362" s="71">
        <v>0</v>
      </c>
      <c r="R362" s="59" t="s">
        <v>409</v>
      </c>
      <c r="S362" s="71">
        <v>3776.3</v>
      </c>
      <c r="T362" s="71">
        <v>0</v>
      </c>
      <c r="U362" s="71">
        <v>0</v>
      </c>
      <c r="V362" s="71">
        <v>3776.3</v>
      </c>
      <c r="W362" s="71">
        <v>0</v>
      </c>
      <c r="X362" s="71">
        <v>3446.18</v>
      </c>
      <c r="Y362" s="5">
        <f t="shared" si="4"/>
        <v>3776.3</v>
      </c>
      <c r="Z362" s="5">
        <f t="shared" si="5"/>
        <v>0</v>
      </c>
      <c r="AA362" s="5">
        <f t="shared" si="6"/>
        <v>0</v>
      </c>
      <c r="AB362" s="5">
        <f t="shared" si="7"/>
        <v>0</v>
      </c>
      <c r="AC362" s="4"/>
      <c r="AD362" s="4"/>
    </row>
    <row r="363" spans="1:30" ht="15" hidden="1" customHeight="1" x14ac:dyDescent="0.2">
      <c r="A363" s="68" t="s">
        <v>291</v>
      </c>
      <c r="B363" s="68" t="s">
        <v>291</v>
      </c>
      <c r="C363" s="68" t="s">
        <v>30</v>
      </c>
      <c r="D363" s="68" t="s">
        <v>292</v>
      </c>
      <c r="E363" s="68" t="s">
        <v>32</v>
      </c>
      <c r="F363" s="68" t="s">
        <v>33</v>
      </c>
      <c r="G363" s="68" t="s">
        <v>44</v>
      </c>
      <c r="H363" s="69" t="s">
        <v>45</v>
      </c>
      <c r="I363" s="69" t="s">
        <v>45</v>
      </c>
      <c r="J363" s="70" t="s">
        <v>458</v>
      </c>
      <c r="K363" s="71">
        <v>0</v>
      </c>
      <c r="L363" s="58">
        <v>304.7</v>
      </c>
      <c r="M363" s="71">
        <v>304.7</v>
      </c>
      <c r="N363" s="72"/>
      <c r="O363" s="71">
        <v>304.7</v>
      </c>
      <c r="P363" s="71">
        <v>304.7</v>
      </c>
      <c r="Q363" s="71">
        <v>0</v>
      </c>
      <c r="R363" s="59" t="s">
        <v>409</v>
      </c>
      <c r="S363" s="71"/>
      <c r="T363" s="71">
        <v>0</v>
      </c>
      <c r="U363" s="71">
        <v>304.7</v>
      </c>
      <c r="V363" s="71">
        <v>304.7</v>
      </c>
      <c r="W363" s="71">
        <v>0</v>
      </c>
      <c r="X363" s="71">
        <v>304.7</v>
      </c>
      <c r="Y363" s="5">
        <f t="shared" si="4"/>
        <v>304.7</v>
      </c>
      <c r="Z363" s="5">
        <f t="shared" si="5"/>
        <v>0</v>
      </c>
      <c r="AA363" s="5">
        <f t="shared" si="6"/>
        <v>0</v>
      </c>
      <c r="AB363" s="5">
        <f t="shared" si="7"/>
        <v>0</v>
      </c>
      <c r="AC363" s="4"/>
      <c r="AD363" s="4"/>
    </row>
    <row r="364" spans="1:30" ht="15" hidden="1" customHeight="1" x14ac:dyDescent="0.2">
      <c r="A364" s="68" t="s">
        <v>291</v>
      </c>
      <c r="B364" s="68" t="s">
        <v>291</v>
      </c>
      <c r="C364" s="68" t="s">
        <v>66</v>
      </c>
      <c r="D364" s="68" t="s">
        <v>67</v>
      </c>
      <c r="E364" s="68" t="s">
        <v>68</v>
      </c>
      <c r="F364" s="68" t="s">
        <v>33</v>
      </c>
      <c r="G364" s="68" t="s">
        <v>44</v>
      </c>
      <c r="H364" s="69" t="s">
        <v>35</v>
      </c>
      <c r="I364" s="69" t="s">
        <v>45</v>
      </c>
      <c r="J364" s="70" t="s">
        <v>295</v>
      </c>
      <c r="K364" s="71">
        <v>120000</v>
      </c>
      <c r="L364" s="60">
        <v>-82619.710000000006</v>
      </c>
      <c r="M364" s="71">
        <v>37380.289999999994</v>
      </c>
      <c r="N364" s="72"/>
      <c r="O364" s="71">
        <v>37380.289999999994</v>
      </c>
      <c r="P364" s="71">
        <v>37380.289999999994</v>
      </c>
      <c r="Q364" s="71">
        <v>0</v>
      </c>
      <c r="R364" s="59" t="s">
        <v>409</v>
      </c>
      <c r="S364" s="71"/>
      <c r="T364" s="71">
        <v>0</v>
      </c>
      <c r="U364" s="71">
        <v>37380.289999999994</v>
      </c>
      <c r="V364" s="71">
        <v>37380.289999999994</v>
      </c>
      <c r="W364" s="71">
        <v>0</v>
      </c>
      <c r="X364" s="71">
        <v>37380.289999999994</v>
      </c>
      <c r="Y364" s="5">
        <f t="shared" si="4"/>
        <v>37380.289999999994</v>
      </c>
      <c r="Z364" s="5">
        <f t="shared" si="5"/>
        <v>0</v>
      </c>
      <c r="AA364" s="5">
        <f t="shared" si="6"/>
        <v>0</v>
      </c>
      <c r="AB364" s="5">
        <f t="shared" si="7"/>
        <v>0</v>
      </c>
      <c r="AC364" s="4"/>
      <c r="AD364" s="4"/>
    </row>
    <row r="365" spans="1:30" ht="15" hidden="1" customHeight="1" x14ac:dyDescent="0.2">
      <c r="A365" s="68" t="s">
        <v>291</v>
      </c>
      <c r="B365" s="68" t="s">
        <v>291</v>
      </c>
      <c r="C365" s="68" t="s">
        <v>30</v>
      </c>
      <c r="D365" s="68" t="s">
        <v>37</v>
      </c>
      <c r="E365" s="68" t="s">
        <v>32</v>
      </c>
      <c r="F365" s="68" t="s">
        <v>33</v>
      </c>
      <c r="G365" s="68" t="s">
        <v>44</v>
      </c>
      <c r="H365" s="69" t="s">
        <v>45</v>
      </c>
      <c r="I365" s="69" t="s">
        <v>45</v>
      </c>
      <c r="J365" s="70" t="s">
        <v>459</v>
      </c>
      <c r="K365" s="71"/>
      <c r="L365" s="60">
        <v>17063.979999999981</v>
      </c>
      <c r="M365" s="71">
        <v>17063.979999999981</v>
      </c>
      <c r="N365" s="72"/>
      <c r="O365" s="71">
        <v>17063.98</v>
      </c>
      <c r="P365" s="71">
        <v>17063.979999999981</v>
      </c>
      <c r="Q365" s="71">
        <v>0</v>
      </c>
      <c r="R365" s="59" t="s">
        <v>409</v>
      </c>
      <c r="S365" s="71"/>
      <c r="T365" s="71">
        <v>0</v>
      </c>
      <c r="U365" s="71">
        <v>17063.98</v>
      </c>
      <c r="V365" s="71">
        <v>17063.98</v>
      </c>
      <c r="W365" s="71">
        <v>0</v>
      </c>
      <c r="X365" s="71">
        <v>17063.98</v>
      </c>
      <c r="Y365" s="5">
        <f t="shared" si="4"/>
        <v>17063.98</v>
      </c>
      <c r="Z365" s="5">
        <f t="shared" si="5"/>
        <v>0</v>
      </c>
      <c r="AA365" s="5">
        <f t="shared" si="6"/>
        <v>0</v>
      </c>
      <c r="AB365" s="5">
        <f t="shared" si="7"/>
        <v>0</v>
      </c>
      <c r="AC365" s="4"/>
      <c r="AD365" s="4"/>
    </row>
    <row r="366" spans="1:30" ht="15" hidden="1" customHeight="1" x14ac:dyDescent="0.2">
      <c r="A366" s="68" t="s">
        <v>291</v>
      </c>
      <c r="B366" s="68" t="s">
        <v>291</v>
      </c>
      <c r="C366" s="68" t="s">
        <v>30</v>
      </c>
      <c r="D366" s="68" t="s">
        <v>37</v>
      </c>
      <c r="E366" s="68" t="s">
        <v>32</v>
      </c>
      <c r="F366" s="68" t="s">
        <v>33</v>
      </c>
      <c r="G366" s="68" t="s">
        <v>44</v>
      </c>
      <c r="H366" s="69" t="s">
        <v>35</v>
      </c>
      <c r="I366" s="69" t="s">
        <v>45</v>
      </c>
      <c r="J366" s="70" t="s">
        <v>296</v>
      </c>
      <c r="K366" s="71">
        <v>1000</v>
      </c>
      <c r="L366" s="58">
        <v>-1000</v>
      </c>
      <c r="M366" s="71">
        <v>0</v>
      </c>
      <c r="N366" s="72"/>
      <c r="O366" s="71">
        <v>0</v>
      </c>
      <c r="P366" s="71">
        <v>0</v>
      </c>
      <c r="Q366" s="71">
        <v>0</v>
      </c>
      <c r="R366" s="59" t="s">
        <v>409</v>
      </c>
      <c r="S366" s="71"/>
      <c r="T366" s="71">
        <v>0</v>
      </c>
      <c r="U366" s="71">
        <v>0</v>
      </c>
      <c r="V366" s="71">
        <v>0</v>
      </c>
      <c r="W366" s="71">
        <v>0</v>
      </c>
      <c r="X366" s="71">
        <v>0</v>
      </c>
      <c r="Y366" s="5">
        <f t="shared" si="4"/>
        <v>0</v>
      </c>
      <c r="Z366" s="5">
        <f t="shared" si="5"/>
        <v>0</v>
      </c>
      <c r="AA366" s="5">
        <f t="shared" si="6"/>
        <v>0</v>
      </c>
      <c r="AB366" s="5">
        <f t="shared" si="7"/>
        <v>0</v>
      </c>
      <c r="AC366" s="4"/>
      <c r="AD366" s="4"/>
    </row>
    <row r="367" spans="1:30" ht="12.75" hidden="1" x14ac:dyDescent="0.2">
      <c r="A367" s="68" t="s">
        <v>291</v>
      </c>
      <c r="B367" s="68" t="s">
        <v>291</v>
      </c>
      <c r="C367" s="68" t="s">
        <v>30</v>
      </c>
      <c r="D367" s="68" t="s">
        <v>37</v>
      </c>
      <c r="E367" s="68" t="s">
        <v>32</v>
      </c>
      <c r="F367" s="68" t="s">
        <v>33</v>
      </c>
      <c r="G367" s="68" t="s">
        <v>44</v>
      </c>
      <c r="H367" s="69" t="s">
        <v>35</v>
      </c>
      <c r="I367" s="69" t="s">
        <v>45</v>
      </c>
      <c r="J367" s="70" t="s">
        <v>395</v>
      </c>
      <c r="K367" s="71">
        <v>12577</v>
      </c>
      <c r="L367" s="58">
        <v>-12577</v>
      </c>
      <c r="M367" s="71">
        <v>0</v>
      </c>
      <c r="N367" s="72"/>
      <c r="O367" s="71">
        <v>0</v>
      </c>
      <c r="P367" s="71">
        <v>0</v>
      </c>
      <c r="Q367" s="71">
        <v>0</v>
      </c>
      <c r="R367" s="59" t="s">
        <v>409</v>
      </c>
      <c r="S367" s="71"/>
      <c r="T367" s="71">
        <v>0</v>
      </c>
      <c r="U367" s="71">
        <v>0</v>
      </c>
      <c r="V367" s="71">
        <v>0</v>
      </c>
      <c r="W367" s="71">
        <v>0</v>
      </c>
      <c r="X367" s="71">
        <v>0</v>
      </c>
      <c r="Y367" s="5">
        <f t="shared" ref="Y367:Y375" si="8">S367+U367</f>
        <v>0</v>
      </c>
      <c r="Z367" s="5">
        <f t="shared" ref="Z367:Z375" si="9">M367-N367-T367-Y367</f>
        <v>0</v>
      </c>
      <c r="AA367" s="5">
        <f t="shared" ref="AA367:AA375" si="10">Z367</f>
        <v>0</v>
      </c>
      <c r="AB367" s="5">
        <f t="shared" ref="AB367:AB375" si="11">Z367-AA367</f>
        <v>0</v>
      </c>
      <c r="AC367" s="4"/>
      <c r="AD367" s="4"/>
    </row>
    <row r="368" spans="1:30" ht="12.75" hidden="1" x14ac:dyDescent="0.2">
      <c r="A368" s="68" t="s">
        <v>291</v>
      </c>
      <c r="B368" s="68" t="s">
        <v>291</v>
      </c>
      <c r="C368" s="68" t="s">
        <v>30</v>
      </c>
      <c r="D368" s="68" t="s">
        <v>37</v>
      </c>
      <c r="E368" s="68" t="s">
        <v>32</v>
      </c>
      <c r="F368" s="68" t="s">
        <v>33</v>
      </c>
      <c r="G368" s="68" t="s">
        <v>44</v>
      </c>
      <c r="H368" s="69" t="s">
        <v>45</v>
      </c>
      <c r="I368" s="69" t="s">
        <v>35</v>
      </c>
      <c r="J368" s="70" t="s">
        <v>297</v>
      </c>
      <c r="K368" s="71">
        <v>0</v>
      </c>
      <c r="L368" s="58">
        <v>0</v>
      </c>
      <c r="M368" s="71">
        <v>0</v>
      </c>
      <c r="N368" s="72"/>
      <c r="O368" s="71">
        <v>0</v>
      </c>
      <c r="P368" s="71">
        <v>0</v>
      </c>
      <c r="Q368" s="71">
        <v>0</v>
      </c>
      <c r="R368" s="59" t="s">
        <v>409</v>
      </c>
      <c r="S368" s="71">
        <v>0</v>
      </c>
      <c r="T368" s="71">
        <v>0</v>
      </c>
      <c r="U368" s="71">
        <v>0</v>
      </c>
      <c r="V368" s="71">
        <v>0</v>
      </c>
      <c r="W368" s="71">
        <v>0</v>
      </c>
      <c r="X368" s="71">
        <v>0</v>
      </c>
      <c r="Y368" s="5">
        <f t="shared" si="8"/>
        <v>0</v>
      </c>
      <c r="Z368" s="5">
        <f t="shared" si="9"/>
        <v>0</v>
      </c>
      <c r="AA368" s="5">
        <f t="shared" si="10"/>
        <v>0</v>
      </c>
      <c r="AB368" s="5">
        <f t="shared" si="11"/>
        <v>0</v>
      </c>
      <c r="AC368" s="4"/>
      <c r="AD368" s="4"/>
    </row>
    <row r="369" spans="1:30" ht="12.75" hidden="1" x14ac:dyDescent="0.2">
      <c r="A369" s="68" t="s">
        <v>291</v>
      </c>
      <c r="B369" s="68" t="s">
        <v>291</v>
      </c>
      <c r="C369" s="68" t="s">
        <v>30</v>
      </c>
      <c r="D369" s="68" t="s">
        <v>292</v>
      </c>
      <c r="E369" s="68" t="s">
        <v>32</v>
      </c>
      <c r="F369" s="68" t="s">
        <v>33</v>
      </c>
      <c r="G369" s="68" t="s">
        <v>44</v>
      </c>
      <c r="H369" s="69" t="s">
        <v>35</v>
      </c>
      <c r="I369" s="69" t="s">
        <v>45</v>
      </c>
      <c r="J369" s="70" t="s">
        <v>298</v>
      </c>
      <c r="K369" s="71">
        <v>61000</v>
      </c>
      <c r="L369" s="58">
        <v>-54302.5</v>
      </c>
      <c r="M369" s="71">
        <v>6697.5</v>
      </c>
      <c r="N369" s="72"/>
      <c r="O369" s="71">
        <v>6697.5</v>
      </c>
      <c r="P369" s="71">
        <v>6697.5</v>
      </c>
      <c r="Q369" s="71">
        <v>0</v>
      </c>
      <c r="R369" s="59" t="s">
        <v>409</v>
      </c>
      <c r="S369" s="71"/>
      <c r="T369" s="71">
        <v>0</v>
      </c>
      <c r="U369" s="71">
        <v>6697.5</v>
      </c>
      <c r="V369" s="71">
        <v>6697.5</v>
      </c>
      <c r="W369" s="71">
        <v>0</v>
      </c>
      <c r="X369" s="71">
        <v>6697.5</v>
      </c>
      <c r="Y369" s="5">
        <f t="shared" si="8"/>
        <v>6697.5</v>
      </c>
      <c r="Z369" s="5">
        <f t="shared" si="9"/>
        <v>0</v>
      </c>
      <c r="AA369" s="5">
        <f t="shared" si="10"/>
        <v>0</v>
      </c>
      <c r="AB369" s="5">
        <f t="shared" si="11"/>
        <v>0</v>
      </c>
      <c r="AC369" s="4"/>
      <c r="AD369" s="4"/>
    </row>
    <row r="370" spans="1:30" ht="12.75" hidden="1" x14ac:dyDescent="0.2">
      <c r="A370" s="68" t="s">
        <v>291</v>
      </c>
      <c r="B370" s="68" t="s">
        <v>291</v>
      </c>
      <c r="C370" s="68" t="s">
        <v>30</v>
      </c>
      <c r="D370" s="68" t="s">
        <v>292</v>
      </c>
      <c r="E370" s="68" t="s">
        <v>32</v>
      </c>
      <c r="F370" s="68" t="s">
        <v>33</v>
      </c>
      <c r="G370" s="68" t="s">
        <v>44</v>
      </c>
      <c r="H370" s="69" t="s">
        <v>35</v>
      </c>
      <c r="I370" s="69" t="s">
        <v>45</v>
      </c>
      <c r="J370" s="70" t="s">
        <v>299</v>
      </c>
      <c r="K370" s="71">
        <v>50000</v>
      </c>
      <c r="L370" s="58">
        <v>-12159</v>
      </c>
      <c r="M370" s="71">
        <v>37841</v>
      </c>
      <c r="N370" s="72"/>
      <c r="O370" s="71">
        <v>37841</v>
      </c>
      <c r="P370" s="71">
        <v>37841</v>
      </c>
      <c r="Q370" s="71">
        <v>0</v>
      </c>
      <c r="R370" s="59" t="s">
        <v>409</v>
      </c>
      <c r="S370" s="71"/>
      <c r="T370" s="71">
        <v>0</v>
      </c>
      <c r="U370" s="71">
        <v>37841</v>
      </c>
      <c r="V370" s="71">
        <v>37841</v>
      </c>
      <c r="W370" s="71">
        <v>0</v>
      </c>
      <c r="X370" s="71">
        <v>37841</v>
      </c>
      <c r="Y370" s="5">
        <f t="shared" si="8"/>
        <v>37841</v>
      </c>
      <c r="Z370" s="5">
        <f t="shared" si="9"/>
        <v>0</v>
      </c>
      <c r="AA370" s="5">
        <f t="shared" si="10"/>
        <v>0</v>
      </c>
      <c r="AB370" s="5">
        <f t="shared" si="11"/>
        <v>0</v>
      </c>
      <c r="AC370" s="4"/>
      <c r="AD370" s="4"/>
    </row>
    <row r="371" spans="1:30" ht="12.75" hidden="1" x14ac:dyDescent="0.2">
      <c r="A371" s="68" t="s">
        <v>291</v>
      </c>
      <c r="B371" s="68" t="s">
        <v>291</v>
      </c>
      <c r="C371" s="68" t="s">
        <v>30</v>
      </c>
      <c r="D371" s="68" t="s">
        <v>37</v>
      </c>
      <c r="E371" s="68" t="s">
        <v>32</v>
      </c>
      <c r="F371" s="68" t="s">
        <v>33</v>
      </c>
      <c r="G371" s="68" t="s">
        <v>44</v>
      </c>
      <c r="H371" s="69" t="s">
        <v>35</v>
      </c>
      <c r="I371" s="69" t="s">
        <v>45</v>
      </c>
      <c r="J371" s="70" t="s">
        <v>300</v>
      </c>
      <c r="K371" s="71">
        <v>100000</v>
      </c>
      <c r="L371" s="58">
        <v>-100000</v>
      </c>
      <c r="M371" s="71">
        <v>0</v>
      </c>
      <c r="N371" s="72"/>
      <c r="O371" s="71">
        <v>0</v>
      </c>
      <c r="P371" s="71">
        <v>0</v>
      </c>
      <c r="Q371" s="71">
        <v>0</v>
      </c>
      <c r="R371" s="59" t="s">
        <v>409</v>
      </c>
      <c r="S371" s="71"/>
      <c r="T371" s="71">
        <v>0</v>
      </c>
      <c r="U371" s="71">
        <v>0</v>
      </c>
      <c r="V371" s="71">
        <v>0</v>
      </c>
      <c r="W371" s="71">
        <v>0</v>
      </c>
      <c r="X371" s="71">
        <v>0</v>
      </c>
      <c r="Y371" s="5">
        <f t="shared" si="8"/>
        <v>0</v>
      </c>
      <c r="Z371" s="5">
        <f t="shared" si="9"/>
        <v>0</v>
      </c>
      <c r="AA371" s="5">
        <f t="shared" si="10"/>
        <v>0</v>
      </c>
      <c r="AB371" s="5">
        <f t="shared" si="11"/>
        <v>0</v>
      </c>
      <c r="AC371" s="4"/>
      <c r="AD371" s="4"/>
    </row>
    <row r="372" spans="1:30" ht="12.75" hidden="1" x14ac:dyDescent="0.2">
      <c r="A372" s="68" t="s">
        <v>291</v>
      </c>
      <c r="B372" s="68" t="s">
        <v>291</v>
      </c>
      <c r="C372" s="68" t="s">
        <v>30</v>
      </c>
      <c r="D372" s="68" t="s">
        <v>292</v>
      </c>
      <c r="E372" s="68" t="s">
        <v>32</v>
      </c>
      <c r="F372" s="68" t="s">
        <v>33</v>
      </c>
      <c r="G372" s="68" t="s">
        <v>44</v>
      </c>
      <c r="H372" s="69" t="s">
        <v>35</v>
      </c>
      <c r="I372" s="69" t="s">
        <v>45</v>
      </c>
      <c r="J372" s="70" t="s">
        <v>301</v>
      </c>
      <c r="K372" s="71">
        <v>15000</v>
      </c>
      <c r="L372" s="58">
        <v>-15000</v>
      </c>
      <c r="M372" s="71">
        <v>0</v>
      </c>
      <c r="N372" s="72"/>
      <c r="O372" s="71">
        <v>0</v>
      </c>
      <c r="P372" s="71">
        <v>0</v>
      </c>
      <c r="Q372" s="71">
        <v>0</v>
      </c>
      <c r="R372" s="59" t="s">
        <v>409</v>
      </c>
      <c r="S372" s="71"/>
      <c r="T372" s="71">
        <v>0</v>
      </c>
      <c r="U372" s="71">
        <v>0</v>
      </c>
      <c r="V372" s="71">
        <v>0</v>
      </c>
      <c r="W372" s="71">
        <v>0</v>
      </c>
      <c r="X372" s="71">
        <v>0</v>
      </c>
      <c r="Y372" s="5">
        <f t="shared" si="8"/>
        <v>0</v>
      </c>
      <c r="Z372" s="5">
        <f t="shared" si="9"/>
        <v>0</v>
      </c>
      <c r="AA372" s="5">
        <f t="shared" si="10"/>
        <v>0</v>
      </c>
      <c r="AB372" s="5">
        <f t="shared" si="11"/>
        <v>0</v>
      </c>
      <c r="AC372" s="4"/>
      <c r="AD372" s="4"/>
    </row>
    <row r="373" spans="1:30" ht="12.75" hidden="1" x14ac:dyDescent="0.2">
      <c r="A373" s="68" t="s">
        <v>291</v>
      </c>
      <c r="B373" s="68" t="s">
        <v>291</v>
      </c>
      <c r="C373" s="68" t="s">
        <v>30</v>
      </c>
      <c r="D373" s="68" t="s">
        <v>292</v>
      </c>
      <c r="E373" s="68" t="s">
        <v>32</v>
      </c>
      <c r="F373" s="68" t="s">
        <v>33</v>
      </c>
      <c r="G373" s="68" t="s">
        <v>44</v>
      </c>
      <c r="H373" s="69" t="s">
        <v>35</v>
      </c>
      <c r="I373" s="69" t="s">
        <v>45</v>
      </c>
      <c r="J373" s="70" t="s">
        <v>302</v>
      </c>
      <c r="K373" s="71">
        <v>25000</v>
      </c>
      <c r="L373" s="58">
        <v>-25000</v>
      </c>
      <c r="M373" s="71">
        <v>0</v>
      </c>
      <c r="N373" s="72"/>
      <c r="O373" s="71">
        <v>0</v>
      </c>
      <c r="P373" s="71">
        <v>0</v>
      </c>
      <c r="Q373" s="71">
        <v>0</v>
      </c>
      <c r="R373" s="59" t="s">
        <v>409</v>
      </c>
      <c r="S373" s="71"/>
      <c r="T373" s="71">
        <v>0</v>
      </c>
      <c r="U373" s="71">
        <v>0</v>
      </c>
      <c r="V373" s="71">
        <v>0</v>
      </c>
      <c r="W373" s="71">
        <v>0</v>
      </c>
      <c r="X373" s="71">
        <v>0</v>
      </c>
      <c r="Y373" s="5">
        <f t="shared" si="8"/>
        <v>0</v>
      </c>
      <c r="Z373" s="5">
        <f t="shared" si="9"/>
        <v>0</v>
      </c>
      <c r="AA373" s="5">
        <f t="shared" si="10"/>
        <v>0</v>
      </c>
      <c r="AB373" s="5">
        <f t="shared" si="11"/>
        <v>0</v>
      </c>
      <c r="AC373" s="4"/>
      <c r="AD373" s="4"/>
    </row>
    <row r="374" spans="1:30" ht="12.75" hidden="1" x14ac:dyDescent="0.2">
      <c r="A374" s="68" t="s">
        <v>291</v>
      </c>
      <c r="B374" s="68" t="s">
        <v>291</v>
      </c>
      <c r="C374" s="68" t="s">
        <v>66</v>
      </c>
      <c r="D374" s="68" t="s">
        <v>292</v>
      </c>
      <c r="E374" s="68" t="s">
        <v>68</v>
      </c>
      <c r="F374" s="68" t="s">
        <v>33</v>
      </c>
      <c r="G374" s="68" t="s">
        <v>44</v>
      </c>
      <c r="H374" s="69" t="s">
        <v>35</v>
      </c>
      <c r="I374" s="69" t="s">
        <v>45</v>
      </c>
      <c r="J374" s="70" t="s">
        <v>303</v>
      </c>
      <c r="K374" s="71">
        <v>80000</v>
      </c>
      <c r="L374" s="60">
        <v>-80000</v>
      </c>
      <c r="M374" s="71">
        <v>0</v>
      </c>
      <c r="N374" s="72"/>
      <c r="O374" s="71">
        <v>0</v>
      </c>
      <c r="P374" s="71">
        <v>0</v>
      </c>
      <c r="Q374" s="71">
        <v>0</v>
      </c>
      <c r="R374" s="59" t="s">
        <v>409</v>
      </c>
      <c r="S374" s="71"/>
      <c r="T374" s="71">
        <v>0</v>
      </c>
      <c r="U374" s="71">
        <v>0</v>
      </c>
      <c r="V374" s="71">
        <v>0</v>
      </c>
      <c r="W374" s="71">
        <v>0</v>
      </c>
      <c r="X374" s="71">
        <v>0</v>
      </c>
      <c r="Y374" s="5">
        <f t="shared" si="8"/>
        <v>0</v>
      </c>
      <c r="Z374" s="5">
        <f t="shared" si="9"/>
        <v>0</v>
      </c>
      <c r="AA374" s="5">
        <f t="shared" si="10"/>
        <v>0</v>
      </c>
      <c r="AB374" s="5">
        <f t="shared" si="11"/>
        <v>0</v>
      </c>
      <c r="AC374" s="4"/>
      <c r="AD374" s="4"/>
    </row>
    <row r="375" spans="1:30" ht="12.75" hidden="1" x14ac:dyDescent="0.2">
      <c r="A375" s="68" t="s">
        <v>291</v>
      </c>
      <c r="B375" s="68" t="s">
        <v>291</v>
      </c>
      <c r="C375" s="68" t="s">
        <v>66</v>
      </c>
      <c r="D375" s="68" t="s">
        <v>67</v>
      </c>
      <c r="E375" s="68" t="s">
        <v>68</v>
      </c>
      <c r="F375" s="68" t="s">
        <v>33</v>
      </c>
      <c r="G375" s="68" t="s">
        <v>44</v>
      </c>
      <c r="H375" s="69" t="s">
        <v>35</v>
      </c>
      <c r="I375" s="69" t="s">
        <v>45</v>
      </c>
      <c r="J375" s="70" t="s">
        <v>460</v>
      </c>
      <c r="K375" s="71">
        <v>7000</v>
      </c>
      <c r="L375" s="58">
        <v>43000</v>
      </c>
      <c r="M375" s="71">
        <v>50000</v>
      </c>
      <c r="N375" s="72"/>
      <c r="O375" s="71">
        <v>50000</v>
      </c>
      <c r="P375" s="71">
        <v>50000</v>
      </c>
      <c r="Q375" s="71">
        <v>0</v>
      </c>
      <c r="R375" s="59" t="s">
        <v>409</v>
      </c>
      <c r="S375" s="71"/>
      <c r="T375" s="71">
        <v>0</v>
      </c>
      <c r="U375" s="71">
        <v>50000</v>
      </c>
      <c r="V375" s="71">
        <v>50000</v>
      </c>
      <c r="W375" s="71">
        <v>0</v>
      </c>
      <c r="X375" s="71">
        <v>31651.989999999998</v>
      </c>
      <c r="Y375" s="5">
        <f t="shared" si="8"/>
        <v>50000</v>
      </c>
      <c r="Z375" s="5">
        <f t="shared" si="9"/>
        <v>0</v>
      </c>
      <c r="AA375" s="5">
        <f t="shared" si="10"/>
        <v>0</v>
      </c>
      <c r="AB375" s="5">
        <f t="shared" si="11"/>
        <v>0</v>
      </c>
      <c r="AC375" s="4"/>
      <c r="AD375" s="4"/>
    </row>
    <row r="376" spans="1:30" ht="12.75" hidden="1" x14ac:dyDescent="0.2">
      <c r="A376" s="68" t="s">
        <v>291</v>
      </c>
      <c r="B376" s="68" t="s">
        <v>291</v>
      </c>
      <c r="C376" s="68" t="s">
        <v>66</v>
      </c>
      <c r="D376" s="68" t="s">
        <v>67</v>
      </c>
      <c r="E376" s="68" t="s">
        <v>68</v>
      </c>
      <c r="F376" s="68" t="s">
        <v>33</v>
      </c>
      <c r="G376" s="68" t="s">
        <v>44</v>
      </c>
      <c r="H376" s="69" t="s">
        <v>45</v>
      </c>
      <c r="I376" s="69" t="s">
        <v>45</v>
      </c>
      <c r="J376" s="70" t="s">
        <v>573</v>
      </c>
      <c r="K376" s="71">
        <v>0</v>
      </c>
      <c r="L376" s="58">
        <v>3749</v>
      </c>
      <c r="M376" s="71">
        <v>3749</v>
      </c>
      <c r="N376" s="72"/>
      <c r="O376" s="71">
        <v>3749</v>
      </c>
      <c r="P376" s="71">
        <v>3749</v>
      </c>
      <c r="Q376" s="71">
        <v>0</v>
      </c>
      <c r="R376" s="59" t="s">
        <v>409</v>
      </c>
      <c r="S376" s="71"/>
      <c r="T376" s="71">
        <v>0</v>
      </c>
      <c r="U376" s="71">
        <v>3749</v>
      </c>
      <c r="V376" s="71">
        <v>3749</v>
      </c>
      <c r="W376" s="71">
        <v>0</v>
      </c>
      <c r="X376" s="71">
        <v>3749</v>
      </c>
      <c r="Y376" s="5">
        <f t="shared" ref="Y376:Y382" si="12">S376+U376</f>
        <v>3749</v>
      </c>
      <c r="Z376" s="5">
        <f t="shared" ref="Z376:Z382" si="13">M376-N376-T376-Y376</f>
        <v>0</v>
      </c>
      <c r="AA376" s="5">
        <f t="shared" ref="AA376:AA382" si="14">Z376</f>
        <v>0</v>
      </c>
      <c r="AB376" s="5">
        <f t="shared" ref="AB376:AB382" si="15">Z376-AA376</f>
        <v>0</v>
      </c>
      <c r="AC376" s="4"/>
      <c r="AD376" s="4"/>
    </row>
    <row r="377" spans="1:30" ht="12.75" hidden="1" x14ac:dyDescent="0.2">
      <c r="A377" s="68" t="s">
        <v>291</v>
      </c>
      <c r="B377" s="68" t="s">
        <v>291</v>
      </c>
      <c r="C377" s="68" t="s">
        <v>66</v>
      </c>
      <c r="D377" s="68" t="s">
        <v>67</v>
      </c>
      <c r="E377" s="68" t="s">
        <v>68</v>
      </c>
      <c r="F377" s="68" t="s">
        <v>33</v>
      </c>
      <c r="G377" s="68" t="s">
        <v>44</v>
      </c>
      <c r="H377" s="69" t="s">
        <v>45</v>
      </c>
      <c r="I377" s="69" t="s">
        <v>45</v>
      </c>
      <c r="J377" s="70" t="s">
        <v>304</v>
      </c>
      <c r="K377" s="71">
        <v>0</v>
      </c>
      <c r="L377" s="58">
        <v>21804.98</v>
      </c>
      <c r="M377" s="71">
        <v>21804.98</v>
      </c>
      <c r="N377" s="72"/>
      <c r="O377" s="71">
        <v>21804.979999999981</v>
      </c>
      <c r="P377" s="71">
        <v>21804.98</v>
      </c>
      <c r="Q377" s="71">
        <v>0</v>
      </c>
      <c r="R377" s="59" t="s">
        <v>409</v>
      </c>
      <c r="S377" s="71"/>
      <c r="T377" s="71">
        <v>0</v>
      </c>
      <c r="U377" s="71">
        <v>21804.979999999981</v>
      </c>
      <c r="V377" s="71">
        <v>21804.979999999981</v>
      </c>
      <c r="W377" s="71">
        <v>0</v>
      </c>
      <c r="X377" s="71">
        <v>21804.98</v>
      </c>
      <c r="Y377" s="5">
        <f t="shared" si="12"/>
        <v>21804.979999999981</v>
      </c>
      <c r="Z377" s="5">
        <f t="shared" si="13"/>
        <v>0</v>
      </c>
      <c r="AA377" s="5">
        <f t="shared" si="14"/>
        <v>0</v>
      </c>
      <c r="AB377" s="5">
        <f t="shared" si="15"/>
        <v>0</v>
      </c>
      <c r="AC377" s="4"/>
      <c r="AD377" s="4"/>
    </row>
    <row r="378" spans="1:30" ht="12.75" hidden="1" x14ac:dyDescent="0.2">
      <c r="A378" s="68" t="s">
        <v>291</v>
      </c>
      <c r="B378" s="68" t="s">
        <v>291</v>
      </c>
      <c r="C378" s="68" t="s">
        <v>30</v>
      </c>
      <c r="D378" s="68" t="s">
        <v>37</v>
      </c>
      <c r="E378" s="68" t="s">
        <v>32</v>
      </c>
      <c r="F378" s="68" t="s">
        <v>33</v>
      </c>
      <c r="G378" s="68" t="s">
        <v>44</v>
      </c>
      <c r="H378" s="69" t="s">
        <v>45</v>
      </c>
      <c r="I378" s="69" t="s">
        <v>45</v>
      </c>
      <c r="J378" s="70" t="s">
        <v>528</v>
      </c>
      <c r="K378" s="71">
        <v>0</v>
      </c>
      <c r="L378" s="58">
        <v>74751.38</v>
      </c>
      <c r="M378" s="71">
        <v>74751.38</v>
      </c>
      <c r="N378" s="72"/>
      <c r="O378" s="71">
        <v>74751.38</v>
      </c>
      <c r="P378" s="71">
        <v>74751.38</v>
      </c>
      <c r="Q378" s="71">
        <v>0</v>
      </c>
      <c r="R378" s="59" t="s">
        <v>409</v>
      </c>
      <c r="S378" s="71"/>
      <c r="T378" s="71">
        <v>0</v>
      </c>
      <c r="U378" s="71">
        <v>74751.38</v>
      </c>
      <c r="V378" s="71">
        <v>74751.38</v>
      </c>
      <c r="W378" s="71">
        <v>0</v>
      </c>
      <c r="X378" s="71">
        <v>71411.360000000001</v>
      </c>
      <c r="Y378" s="5">
        <f t="shared" si="12"/>
        <v>74751.38</v>
      </c>
      <c r="Z378" s="5">
        <f t="shared" si="13"/>
        <v>0</v>
      </c>
      <c r="AA378" s="5">
        <f t="shared" si="14"/>
        <v>0</v>
      </c>
      <c r="AB378" s="5">
        <f t="shared" si="15"/>
        <v>0</v>
      </c>
      <c r="AC378" s="4"/>
      <c r="AD378" s="4"/>
    </row>
    <row r="379" spans="1:30" ht="12.75" hidden="1" x14ac:dyDescent="0.2">
      <c r="A379" s="68" t="s">
        <v>291</v>
      </c>
      <c r="B379" s="68" t="s">
        <v>291</v>
      </c>
      <c r="C379" s="68" t="s">
        <v>66</v>
      </c>
      <c r="D379" s="68" t="s">
        <v>67</v>
      </c>
      <c r="E379" s="68" t="s">
        <v>68</v>
      </c>
      <c r="F379" s="68" t="s">
        <v>33</v>
      </c>
      <c r="G379" s="68" t="s">
        <v>44</v>
      </c>
      <c r="H379" s="69" t="s">
        <v>45</v>
      </c>
      <c r="I379" s="69" t="s">
        <v>45</v>
      </c>
      <c r="J379" s="70" t="s">
        <v>529</v>
      </c>
      <c r="K379" s="71">
        <v>0</v>
      </c>
      <c r="L379" s="58">
        <v>40399</v>
      </c>
      <c r="M379" s="71">
        <v>40399</v>
      </c>
      <c r="N379" s="72"/>
      <c r="O379" s="71">
        <v>40399</v>
      </c>
      <c r="P379" s="71">
        <v>40399</v>
      </c>
      <c r="Q379" s="71">
        <v>0</v>
      </c>
      <c r="R379" s="59" t="s">
        <v>409</v>
      </c>
      <c r="S379" s="71"/>
      <c r="T379" s="71">
        <v>0</v>
      </c>
      <c r="U379" s="71">
        <v>40399</v>
      </c>
      <c r="V379" s="71">
        <v>40399</v>
      </c>
      <c r="W379" s="71">
        <v>0</v>
      </c>
      <c r="X379" s="71">
        <v>33535.29</v>
      </c>
      <c r="Y379" s="5">
        <f t="shared" si="12"/>
        <v>40399</v>
      </c>
      <c r="Z379" s="5">
        <f t="shared" si="13"/>
        <v>0</v>
      </c>
      <c r="AA379" s="5">
        <f t="shared" si="14"/>
        <v>0</v>
      </c>
      <c r="AB379" s="5">
        <f t="shared" si="15"/>
        <v>0</v>
      </c>
      <c r="AC379" s="4"/>
      <c r="AD379" s="4"/>
    </row>
    <row r="380" spans="1:30" ht="12.75" hidden="1" x14ac:dyDescent="0.2">
      <c r="A380" s="68" t="s">
        <v>291</v>
      </c>
      <c r="B380" s="68" t="s">
        <v>291</v>
      </c>
      <c r="C380" s="68" t="s">
        <v>30</v>
      </c>
      <c r="D380" s="68" t="s">
        <v>37</v>
      </c>
      <c r="E380" s="68" t="s">
        <v>32</v>
      </c>
      <c r="F380" s="68" t="s">
        <v>33</v>
      </c>
      <c r="G380" s="68" t="s">
        <v>44</v>
      </c>
      <c r="H380" s="69" t="s">
        <v>45</v>
      </c>
      <c r="I380" s="69" t="s">
        <v>45</v>
      </c>
      <c r="J380" s="70" t="s">
        <v>530</v>
      </c>
      <c r="K380" s="71">
        <v>0</v>
      </c>
      <c r="L380" s="58">
        <v>205303.38</v>
      </c>
      <c r="M380" s="71">
        <v>205303.38</v>
      </c>
      <c r="N380" s="72"/>
      <c r="O380" s="71">
        <v>205303.38</v>
      </c>
      <c r="P380" s="71">
        <v>205303.38</v>
      </c>
      <c r="Q380" s="71">
        <v>0</v>
      </c>
      <c r="R380" s="59" t="s">
        <v>409</v>
      </c>
      <c r="S380" s="71"/>
      <c r="T380" s="71">
        <v>0</v>
      </c>
      <c r="U380" s="71">
        <v>205303.38</v>
      </c>
      <c r="V380" s="71">
        <v>205303.38</v>
      </c>
      <c r="W380" s="71">
        <v>0</v>
      </c>
      <c r="X380" s="71">
        <v>186740.56</v>
      </c>
      <c r="Y380" s="5">
        <f t="shared" si="12"/>
        <v>205303.38</v>
      </c>
      <c r="Z380" s="5">
        <f t="shared" si="13"/>
        <v>0</v>
      </c>
      <c r="AA380" s="5">
        <f t="shared" si="14"/>
        <v>0</v>
      </c>
      <c r="AB380" s="5">
        <f t="shared" si="15"/>
        <v>0</v>
      </c>
      <c r="AC380" s="4"/>
      <c r="AD380" s="4"/>
    </row>
    <row r="381" spans="1:30" ht="12.75" hidden="1" x14ac:dyDescent="0.2">
      <c r="A381" s="68" t="s">
        <v>291</v>
      </c>
      <c r="B381" s="68" t="s">
        <v>291</v>
      </c>
      <c r="C381" s="68" t="s">
        <v>66</v>
      </c>
      <c r="D381" s="68" t="s">
        <v>67</v>
      </c>
      <c r="E381" s="68" t="s">
        <v>68</v>
      </c>
      <c r="F381" s="68" t="s">
        <v>33</v>
      </c>
      <c r="G381" s="68" t="s">
        <v>44</v>
      </c>
      <c r="H381" s="69" t="s">
        <v>45</v>
      </c>
      <c r="I381" s="69" t="s">
        <v>45</v>
      </c>
      <c r="J381" s="70" t="s">
        <v>531</v>
      </c>
      <c r="K381" s="71">
        <v>0</v>
      </c>
      <c r="L381" s="58">
        <v>100000</v>
      </c>
      <c r="M381" s="71">
        <v>100000</v>
      </c>
      <c r="N381" s="72"/>
      <c r="O381" s="71">
        <v>100000</v>
      </c>
      <c r="P381" s="71">
        <v>100000</v>
      </c>
      <c r="Q381" s="71">
        <v>0</v>
      </c>
      <c r="R381" s="59" t="s">
        <v>409</v>
      </c>
      <c r="S381" s="71"/>
      <c r="T381" s="71">
        <v>0</v>
      </c>
      <c r="U381" s="71">
        <v>100000</v>
      </c>
      <c r="V381" s="71">
        <v>100000</v>
      </c>
      <c r="W381" s="71">
        <v>0</v>
      </c>
      <c r="X381" s="71">
        <v>7261.92</v>
      </c>
      <c r="Y381" s="5">
        <f t="shared" si="12"/>
        <v>100000</v>
      </c>
      <c r="Z381" s="5">
        <f t="shared" si="13"/>
        <v>0</v>
      </c>
      <c r="AA381" s="5">
        <f t="shared" si="14"/>
        <v>0</v>
      </c>
      <c r="AB381" s="5">
        <f t="shared" si="15"/>
        <v>0</v>
      </c>
      <c r="AC381" s="4"/>
      <c r="AD381" s="4"/>
    </row>
    <row r="382" spans="1:30" ht="12.75" hidden="1" x14ac:dyDescent="0.2">
      <c r="A382" s="68" t="s">
        <v>291</v>
      </c>
      <c r="B382" s="68" t="s">
        <v>291</v>
      </c>
      <c r="C382" s="68" t="s">
        <v>30</v>
      </c>
      <c r="D382" s="68" t="s">
        <v>37</v>
      </c>
      <c r="E382" s="68" t="s">
        <v>32</v>
      </c>
      <c r="F382" s="68" t="s">
        <v>33</v>
      </c>
      <c r="G382" s="68" t="s">
        <v>44</v>
      </c>
      <c r="H382" s="69" t="s">
        <v>35</v>
      </c>
      <c r="I382" s="69" t="s">
        <v>45</v>
      </c>
      <c r="J382" s="70" t="s">
        <v>306</v>
      </c>
      <c r="K382" s="71">
        <v>300000</v>
      </c>
      <c r="L382" s="58">
        <v>-300000</v>
      </c>
      <c r="M382" s="71">
        <v>0</v>
      </c>
      <c r="N382" s="72"/>
      <c r="O382" s="71">
        <v>0</v>
      </c>
      <c r="P382" s="71">
        <v>0</v>
      </c>
      <c r="Q382" s="71">
        <v>0</v>
      </c>
      <c r="R382" s="59" t="s">
        <v>409</v>
      </c>
      <c r="S382" s="71"/>
      <c r="T382" s="71">
        <v>0</v>
      </c>
      <c r="U382" s="71">
        <v>0</v>
      </c>
      <c r="V382" s="71">
        <v>0</v>
      </c>
      <c r="W382" s="71">
        <v>0</v>
      </c>
      <c r="X382" s="71">
        <v>0</v>
      </c>
      <c r="Y382" s="5">
        <f t="shared" si="12"/>
        <v>0</v>
      </c>
      <c r="Z382" s="5">
        <f t="shared" si="13"/>
        <v>0</v>
      </c>
      <c r="AA382" s="5">
        <f t="shared" si="14"/>
        <v>0</v>
      </c>
      <c r="AB382" s="5">
        <f t="shared" si="15"/>
        <v>0</v>
      </c>
      <c r="AC382" s="4"/>
      <c r="AD382" s="4"/>
    </row>
    <row r="383" spans="1:30" ht="12.75" hidden="1" x14ac:dyDescent="0.2">
      <c r="A383" s="68" t="s">
        <v>291</v>
      </c>
      <c r="B383" s="68" t="s">
        <v>291</v>
      </c>
      <c r="C383" s="68" t="s">
        <v>30</v>
      </c>
      <c r="D383" s="68" t="s">
        <v>292</v>
      </c>
      <c r="E383" s="68" t="s">
        <v>32</v>
      </c>
      <c r="F383" s="68" t="s">
        <v>33</v>
      </c>
      <c r="G383" s="68" t="s">
        <v>44</v>
      </c>
      <c r="H383" s="69" t="s">
        <v>35</v>
      </c>
      <c r="I383" s="69" t="s">
        <v>45</v>
      </c>
      <c r="J383" s="70" t="s">
        <v>307</v>
      </c>
      <c r="K383" s="71">
        <v>17000</v>
      </c>
      <c r="L383" s="58">
        <v>-980</v>
      </c>
      <c r="M383" s="71">
        <v>16020</v>
      </c>
      <c r="N383" s="72"/>
      <c r="O383" s="71">
        <v>16020</v>
      </c>
      <c r="P383" s="71">
        <v>16020</v>
      </c>
      <c r="Q383" s="71">
        <v>0</v>
      </c>
      <c r="R383" s="59" t="s">
        <v>409</v>
      </c>
      <c r="S383" s="71"/>
      <c r="T383" s="71">
        <v>0</v>
      </c>
      <c r="U383" s="71">
        <v>16020</v>
      </c>
      <c r="V383" s="71">
        <v>16020</v>
      </c>
      <c r="W383" s="71">
        <v>0</v>
      </c>
      <c r="X383" s="71">
        <v>16020</v>
      </c>
      <c r="Y383" s="5">
        <f t="shared" ref="Y383:Y388" si="16">S383+U383</f>
        <v>16020</v>
      </c>
      <c r="Z383" s="5">
        <f t="shared" ref="Z383:Z388" si="17">M383-N383-T383-Y383</f>
        <v>0</v>
      </c>
      <c r="AA383" s="5">
        <f t="shared" ref="AA383:AA388" si="18">Z383</f>
        <v>0</v>
      </c>
      <c r="AB383" s="5">
        <f t="shared" ref="AB383:AB388" si="19">Z383-AA383</f>
        <v>0</v>
      </c>
      <c r="AC383" s="4"/>
      <c r="AD383" s="4"/>
    </row>
    <row r="384" spans="1:30" ht="12.75" hidden="1" x14ac:dyDescent="0.2">
      <c r="A384" s="68" t="s">
        <v>291</v>
      </c>
      <c r="B384" s="68" t="s">
        <v>291</v>
      </c>
      <c r="C384" s="68" t="s">
        <v>30</v>
      </c>
      <c r="D384" s="68" t="s">
        <v>37</v>
      </c>
      <c r="E384" s="68" t="s">
        <v>32</v>
      </c>
      <c r="F384" s="68" t="s">
        <v>55</v>
      </c>
      <c r="G384" s="68" t="s">
        <v>44</v>
      </c>
      <c r="H384" s="69" t="s">
        <v>35</v>
      </c>
      <c r="I384" s="69" t="s">
        <v>45</v>
      </c>
      <c r="J384" s="90" t="s">
        <v>308</v>
      </c>
      <c r="K384" s="71">
        <v>12000</v>
      </c>
      <c r="L384" s="58">
        <v>-12000</v>
      </c>
      <c r="M384" s="71">
        <v>0</v>
      </c>
      <c r="N384" s="72"/>
      <c r="O384" s="71">
        <v>0</v>
      </c>
      <c r="P384" s="71">
        <v>0</v>
      </c>
      <c r="Q384" s="71">
        <v>0</v>
      </c>
      <c r="R384" s="59" t="s">
        <v>409</v>
      </c>
      <c r="S384" s="71"/>
      <c r="T384" s="71">
        <v>0</v>
      </c>
      <c r="U384" s="71">
        <v>0</v>
      </c>
      <c r="V384" s="71">
        <v>0</v>
      </c>
      <c r="W384" s="71">
        <v>0</v>
      </c>
      <c r="X384" s="71">
        <v>0</v>
      </c>
      <c r="Y384" s="5">
        <f t="shared" si="16"/>
        <v>0</v>
      </c>
      <c r="Z384" s="5">
        <f t="shared" si="17"/>
        <v>0</v>
      </c>
      <c r="AA384" s="5">
        <f t="shared" si="18"/>
        <v>0</v>
      </c>
      <c r="AB384" s="5">
        <f t="shared" si="19"/>
        <v>0</v>
      </c>
      <c r="AC384" s="4"/>
      <c r="AD384" s="4"/>
    </row>
    <row r="385" spans="1:30" ht="12.75" hidden="1" x14ac:dyDescent="0.2">
      <c r="A385" s="68" t="s">
        <v>291</v>
      </c>
      <c r="B385" s="68" t="s">
        <v>291</v>
      </c>
      <c r="C385" s="68" t="s">
        <v>30</v>
      </c>
      <c r="D385" s="68" t="s">
        <v>37</v>
      </c>
      <c r="E385" s="68" t="s">
        <v>32</v>
      </c>
      <c r="F385" s="68" t="s">
        <v>33</v>
      </c>
      <c r="G385" s="68" t="s">
        <v>44</v>
      </c>
      <c r="H385" s="69" t="s">
        <v>45</v>
      </c>
      <c r="I385" s="69" t="s">
        <v>45</v>
      </c>
      <c r="J385" s="70" t="s">
        <v>532</v>
      </c>
      <c r="K385" s="71"/>
      <c r="L385" s="60">
        <v>0</v>
      </c>
      <c r="M385" s="71">
        <v>0</v>
      </c>
      <c r="N385" s="72"/>
      <c r="O385" s="71">
        <v>0</v>
      </c>
      <c r="P385" s="71">
        <v>0</v>
      </c>
      <c r="Q385" s="71">
        <v>0</v>
      </c>
      <c r="R385" s="59" t="s">
        <v>409</v>
      </c>
      <c r="S385" s="71"/>
      <c r="T385" s="71">
        <v>0</v>
      </c>
      <c r="U385" s="71">
        <v>0</v>
      </c>
      <c r="V385" s="71">
        <v>0</v>
      </c>
      <c r="W385" s="71">
        <v>0</v>
      </c>
      <c r="X385" s="71">
        <v>0</v>
      </c>
      <c r="Y385" s="5">
        <f t="shared" si="16"/>
        <v>0</v>
      </c>
      <c r="Z385" s="5">
        <f t="shared" si="17"/>
        <v>0</v>
      </c>
      <c r="AA385" s="5">
        <f t="shared" si="18"/>
        <v>0</v>
      </c>
      <c r="AB385" s="5">
        <f t="shared" si="19"/>
        <v>0</v>
      </c>
      <c r="AC385" s="4"/>
      <c r="AD385" s="4"/>
    </row>
    <row r="386" spans="1:30" ht="12.75" hidden="1" x14ac:dyDescent="0.2">
      <c r="A386" s="68" t="s">
        <v>291</v>
      </c>
      <c r="B386" s="68" t="s">
        <v>291</v>
      </c>
      <c r="C386" s="68" t="s">
        <v>66</v>
      </c>
      <c r="D386" s="68" t="s">
        <v>67</v>
      </c>
      <c r="E386" s="68" t="s">
        <v>68</v>
      </c>
      <c r="F386" s="68" t="s">
        <v>33</v>
      </c>
      <c r="G386" s="68" t="s">
        <v>44</v>
      </c>
      <c r="H386" s="69" t="s">
        <v>35</v>
      </c>
      <c r="I386" s="69" t="s">
        <v>45</v>
      </c>
      <c r="J386" s="70" t="s">
        <v>305</v>
      </c>
      <c r="K386" s="71">
        <v>30000</v>
      </c>
      <c r="L386" s="60">
        <v>-30000</v>
      </c>
      <c r="M386" s="71">
        <v>0</v>
      </c>
      <c r="N386" s="72"/>
      <c r="O386" s="71">
        <v>0</v>
      </c>
      <c r="P386" s="71">
        <v>0</v>
      </c>
      <c r="Q386" s="71">
        <v>0</v>
      </c>
      <c r="R386" s="59" t="s">
        <v>409</v>
      </c>
      <c r="S386" s="71"/>
      <c r="T386" s="71">
        <v>0</v>
      </c>
      <c r="U386" s="71">
        <v>0</v>
      </c>
      <c r="V386" s="71">
        <v>0</v>
      </c>
      <c r="W386" s="71">
        <v>0</v>
      </c>
      <c r="X386" s="71">
        <v>0</v>
      </c>
      <c r="Y386" s="5">
        <f t="shared" si="16"/>
        <v>0</v>
      </c>
      <c r="Z386" s="5">
        <f t="shared" si="17"/>
        <v>0</v>
      </c>
      <c r="AA386" s="5">
        <f t="shared" si="18"/>
        <v>0</v>
      </c>
      <c r="AB386" s="5">
        <f t="shared" si="19"/>
        <v>0</v>
      </c>
      <c r="AC386" s="4"/>
      <c r="AD386" s="4"/>
    </row>
    <row r="387" spans="1:30" ht="12.75" hidden="1" x14ac:dyDescent="0.2">
      <c r="A387" s="68" t="s">
        <v>28</v>
      </c>
      <c r="B387" s="68" t="s">
        <v>309</v>
      </c>
      <c r="C387" s="68" t="s">
        <v>30</v>
      </c>
      <c r="D387" s="68" t="s">
        <v>64</v>
      </c>
      <c r="E387" s="68" t="s">
        <v>310</v>
      </c>
      <c r="F387" s="68" t="s">
        <v>33</v>
      </c>
      <c r="G387" s="68" t="s">
        <v>34</v>
      </c>
      <c r="H387" s="69" t="s">
        <v>35</v>
      </c>
      <c r="I387" s="69" t="s">
        <v>35</v>
      </c>
      <c r="J387" s="70" t="s">
        <v>311</v>
      </c>
      <c r="K387" s="71">
        <v>94404</v>
      </c>
      <c r="L387" s="58">
        <v>-94404</v>
      </c>
      <c r="M387" s="71">
        <v>0</v>
      </c>
      <c r="N387" s="72"/>
      <c r="O387" s="71">
        <v>0</v>
      </c>
      <c r="P387" s="71">
        <v>0</v>
      </c>
      <c r="Q387" s="71">
        <v>0</v>
      </c>
      <c r="R387" s="59" t="s">
        <v>409</v>
      </c>
      <c r="S387" s="71">
        <v>0</v>
      </c>
      <c r="T387" s="71">
        <v>0</v>
      </c>
      <c r="U387" s="71">
        <v>0</v>
      </c>
      <c r="V387" s="71">
        <v>0</v>
      </c>
      <c r="W387" s="71">
        <v>0</v>
      </c>
      <c r="X387" s="71">
        <v>0</v>
      </c>
      <c r="Y387" s="5">
        <f t="shared" si="16"/>
        <v>0</v>
      </c>
      <c r="Z387" s="5">
        <f t="shared" si="17"/>
        <v>0</v>
      </c>
      <c r="AA387" s="5">
        <f t="shared" si="18"/>
        <v>0</v>
      </c>
      <c r="AB387" s="5">
        <f t="shared" si="19"/>
        <v>0</v>
      </c>
      <c r="AC387" s="4"/>
      <c r="AD387" s="4"/>
    </row>
    <row r="388" spans="1:30" ht="12.75" hidden="1" x14ac:dyDescent="0.2">
      <c r="A388" s="68" t="s">
        <v>28</v>
      </c>
      <c r="B388" s="68" t="s">
        <v>309</v>
      </c>
      <c r="C388" s="68" t="s">
        <v>30</v>
      </c>
      <c r="D388" s="68" t="s">
        <v>64</v>
      </c>
      <c r="E388" s="68" t="s">
        <v>310</v>
      </c>
      <c r="F388" s="68" t="s">
        <v>33</v>
      </c>
      <c r="G388" s="68" t="s">
        <v>44</v>
      </c>
      <c r="H388" s="69" t="s">
        <v>45</v>
      </c>
      <c r="I388" s="69" t="s">
        <v>45</v>
      </c>
      <c r="J388" s="70" t="s">
        <v>461</v>
      </c>
      <c r="K388" s="71">
        <v>0</v>
      </c>
      <c r="L388" s="58">
        <v>499.86</v>
      </c>
      <c r="M388" s="71">
        <v>499.86</v>
      </c>
      <c r="N388" s="72"/>
      <c r="O388" s="71">
        <v>499.86</v>
      </c>
      <c r="P388" s="71">
        <v>499.86</v>
      </c>
      <c r="Q388" s="71">
        <v>0</v>
      </c>
      <c r="R388" s="59" t="s">
        <v>409</v>
      </c>
      <c r="S388" s="71"/>
      <c r="T388" s="71">
        <v>0</v>
      </c>
      <c r="U388" s="71">
        <v>499.86</v>
      </c>
      <c r="V388" s="71">
        <v>499.86</v>
      </c>
      <c r="W388" s="71">
        <v>0</v>
      </c>
      <c r="X388" s="71">
        <v>499.86</v>
      </c>
      <c r="Y388" s="5">
        <f t="shared" si="16"/>
        <v>499.86</v>
      </c>
      <c r="Z388" s="5">
        <f t="shared" si="17"/>
        <v>0</v>
      </c>
      <c r="AA388" s="5">
        <f t="shared" si="18"/>
        <v>0</v>
      </c>
      <c r="AB388" s="5">
        <f t="shared" si="19"/>
        <v>0</v>
      </c>
      <c r="AC388" s="4"/>
      <c r="AD388" s="4"/>
    </row>
    <row r="389" spans="1:30" ht="12.75" hidden="1" x14ac:dyDescent="0.2">
      <c r="A389" s="68" t="s">
        <v>28</v>
      </c>
      <c r="B389" s="68" t="s">
        <v>309</v>
      </c>
      <c r="C389" s="68" t="s">
        <v>30</v>
      </c>
      <c r="D389" s="68" t="s">
        <v>64</v>
      </c>
      <c r="E389" s="68" t="s">
        <v>310</v>
      </c>
      <c r="F389" s="68" t="s">
        <v>33</v>
      </c>
      <c r="G389" s="68" t="s">
        <v>34</v>
      </c>
      <c r="H389" s="69" t="s">
        <v>35</v>
      </c>
      <c r="I389" s="69" t="s">
        <v>35</v>
      </c>
      <c r="J389" s="70" t="s">
        <v>312</v>
      </c>
      <c r="K389" s="71">
        <v>9760001</v>
      </c>
      <c r="L389" s="58">
        <v>-8815527.4299999997</v>
      </c>
      <c r="M389" s="71">
        <v>944473.5700000003</v>
      </c>
      <c r="N389" s="72"/>
      <c r="O389" s="71">
        <v>944473.57000000007</v>
      </c>
      <c r="P389" s="71">
        <v>944473.57000000007</v>
      </c>
      <c r="Q389" s="71">
        <v>0</v>
      </c>
      <c r="R389" s="59" t="s">
        <v>409</v>
      </c>
      <c r="S389" s="71">
        <v>944473.57000000007</v>
      </c>
      <c r="T389" s="71">
        <v>0</v>
      </c>
      <c r="U389" s="71">
        <v>0</v>
      </c>
      <c r="V389" s="71">
        <v>944473.57000000007</v>
      </c>
      <c r="W389" s="71">
        <v>0</v>
      </c>
      <c r="X389" s="71">
        <v>941736.95000000019</v>
      </c>
      <c r="Y389" s="5">
        <f t="shared" ref="Y389:Y402" si="20">S389+U389</f>
        <v>944473.57000000007</v>
      </c>
      <c r="Z389" s="5">
        <f t="shared" ref="Z389:Z402" si="21">M389-N389-T389-Y389</f>
        <v>0</v>
      </c>
      <c r="AA389" s="5">
        <f t="shared" ref="AA389:AA402" si="22">Z389</f>
        <v>0</v>
      </c>
      <c r="AB389" s="5">
        <f t="shared" ref="AB389:AB402" si="23">Z389-AA389</f>
        <v>0</v>
      </c>
      <c r="AC389" s="4"/>
      <c r="AD389" s="4"/>
    </row>
    <row r="390" spans="1:30" ht="12.75" hidden="1" x14ac:dyDescent="0.2">
      <c r="A390" s="68" t="s">
        <v>28</v>
      </c>
      <c r="B390" s="68" t="s">
        <v>309</v>
      </c>
      <c r="C390" s="68" t="s">
        <v>30</v>
      </c>
      <c r="D390" s="68" t="s">
        <v>64</v>
      </c>
      <c r="E390" s="68" t="s">
        <v>310</v>
      </c>
      <c r="F390" s="68" t="s">
        <v>33</v>
      </c>
      <c r="G390" s="68" t="s">
        <v>34</v>
      </c>
      <c r="H390" s="69" t="s">
        <v>45</v>
      </c>
      <c r="I390" s="69" t="s">
        <v>35</v>
      </c>
      <c r="J390" s="68" t="s">
        <v>462</v>
      </c>
      <c r="K390" s="71">
        <v>0</v>
      </c>
      <c r="L390" s="58">
        <v>0</v>
      </c>
      <c r="M390" s="71">
        <v>0</v>
      </c>
      <c r="N390" s="72"/>
      <c r="O390" s="71">
        <v>0</v>
      </c>
      <c r="P390" s="76">
        <v>0</v>
      </c>
      <c r="Q390" s="71">
        <v>0</v>
      </c>
      <c r="R390" s="59" t="s">
        <v>409</v>
      </c>
      <c r="S390" s="71">
        <v>0</v>
      </c>
      <c r="T390" s="71">
        <v>0</v>
      </c>
      <c r="U390" s="71">
        <v>0</v>
      </c>
      <c r="V390" s="71">
        <v>0</v>
      </c>
      <c r="W390" s="71">
        <v>0</v>
      </c>
      <c r="X390" s="71">
        <v>0</v>
      </c>
      <c r="Y390" s="5">
        <f t="shared" si="20"/>
        <v>0</v>
      </c>
      <c r="Z390" s="5">
        <f t="shared" si="21"/>
        <v>0</v>
      </c>
      <c r="AA390" s="5">
        <f t="shared" si="22"/>
        <v>0</v>
      </c>
      <c r="AB390" s="5">
        <f t="shared" si="23"/>
        <v>0</v>
      </c>
      <c r="AC390" s="4"/>
      <c r="AD390" s="4"/>
    </row>
    <row r="391" spans="1:30" ht="12.75" hidden="1" x14ac:dyDescent="0.2">
      <c r="A391" s="68" t="s">
        <v>28</v>
      </c>
      <c r="B391" s="68" t="s">
        <v>309</v>
      </c>
      <c r="C391" s="68" t="s">
        <v>30</v>
      </c>
      <c r="D391" s="68" t="s">
        <v>64</v>
      </c>
      <c r="E391" s="68" t="s">
        <v>310</v>
      </c>
      <c r="F391" s="68" t="s">
        <v>33</v>
      </c>
      <c r="G391" s="68" t="s">
        <v>34</v>
      </c>
      <c r="H391" s="69" t="s">
        <v>45</v>
      </c>
      <c r="I391" s="69" t="s">
        <v>45</v>
      </c>
      <c r="J391" s="68" t="s">
        <v>533</v>
      </c>
      <c r="K391" s="71">
        <v>0</v>
      </c>
      <c r="L391" s="58">
        <v>166800</v>
      </c>
      <c r="M391" s="71">
        <v>166800</v>
      </c>
      <c r="N391" s="72"/>
      <c r="O391" s="71">
        <v>166800</v>
      </c>
      <c r="P391" s="71">
        <v>166800</v>
      </c>
      <c r="Q391" s="71">
        <v>0</v>
      </c>
      <c r="R391" s="59" t="s">
        <v>409</v>
      </c>
      <c r="S391" s="71">
        <v>0</v>
      </c>
      <c r="T391" s="71">
        <v>0</v>
      </c>
      <c r="U391" s="71">
        <v>166800</v>
      </c>
      <c r="V391" s="71">
        <v>166800</v>
      </c>
      <c r="W391" s="71">
        <v>0</v>
      </c>
      <c r="X391" s="71">
        <v>166800</v>
      </c>
      <c r="Y391" s="5">
        <f t="shared" si="20"/>
        <v>166800</v>
      </c>
      <c r="Z391" s="5">
        <f t="shared" si="21"/>
        <v>0</v>
      </c>
      <c r="AA391" s="5">
        <f t="shared" si="22"/>
        <v>0</v>
      </c>
      <c r="AB391" s="5">
        <f t="shared" si="23"/>
        <v>0</v>
      </c>
      <c r="AC391" s="4"/>
      <c r="AD391" s="4"/>
    </row>
    <row r="392" spans="1:30" ht="12.75" hidden="1" x14ac:dyDescent="0.2">
      <c r="A392" s="68" t="s">
        <v>28</v>
      </c>
      <c r="B392" s="68" t="s">
        <v>309</v>
      </c>
      <c r="C392" s="68" t="s">
        <v>30</v>
      </c>
      <c r="D392" s="68" t="s">
        <v>64</v>
      </c>
      <c r="E392" s="68" t="s">
        <v>32</v>
      </c>
      <c r="F392" s="68" t="s">
        <v>55</v>
      </c>
      <c r="G392" s="68" t="s">
        <v>34</v>
      </c>
      <c r="H392" s="69" t="s">
        <v>45</v>
      </c>
      <c r="I392" s="69" t="s">
        <v>45</v>
      </c>
      <c r="J392" s="68" t="s">
        <v>534</v>
      </c>
      <c r="K392" s="71">
        <v>0</v>
      </c>
      <c r="L392" s="58">
        <v>1521126.3</v>
      </c>
      <c r="M392" s="71">
        <v>1521126.3</v>
      </c>
      <c r="N392" s="72"/>
      <c r="O392" s="71">
        <v>1521126.3</v>
      </c>
      <c r="P392" s="71">
        <v>1521126.3</v>
      </c>
      <c r="Q392" s="71">
        <v>0</v>
      </c>
      <c r="R392" s="59" t="s">
        <v>409</v>
      </c>
      <c r="S392" s="71">
        <v>0</v>
      </c>
      <c r="T392" s="71">
        <v>0</v>
      </c>
      <c r="U392" s="71">
        <v>1521126.3</v>
      </c>
      <c r="V392" s="71">
        <v>1521126.3</v>
      </c>
      <c r="W392" s="71">
        <v>0</v>
      </c>
      <c r="X392" s="71">
        <v>1521126.2999999998</v>
      </c>
      <c r="Y392" s="5">
        <f t="shared" si="20"/>
        <v>1521126.3</v>
      </c>
      <c r="Z392" s="5">
        <f t="shared" si="21"/>
        <v>0</v>
      </c>
      <c r="AA392" s="5">
        <f t="shared" si="22"/>
        <v>0</v>
      </c>
      <c r="AB392" s="5">
        <f t="shared" si="23"/>
        <v>0</v>
      </c>
      <c r="AC392" s="4"/>
      <c r="AD392" s="4"/>
    </row>
    <row r="393" spans="1:30" ht="12.75" hidden="1" x14ac:dyDescent="0.2">
      <c r="A393" s="68" t="s">
        <v>28</v>
      </c>
      <c r="B393" s="68" t="s">
        <v>309</v>
      </c>
      <c r="C393" s="68" t="s">
        <v>30</v>
      </c>
      <c r="D393" s="68" t="s">
        <v>64</v>
      </c>
      <c r="E393" s="68" t="s">
        <v>310</v>
      </c>
      <c r="F393" s="68" t="s">
        <v>33</v>
      </c>
      <c r="G393" s="68" t="s">
        <v>34</v>
      </c>
      <c r="H393" s="69" t="s">
        <v>45</v>
      </c>
      <c r="I393" s="69" t="s">
        <v>35</v>
      </c>
      <c r="J393" s="68" t="s">
        <v>463</v>
      </c>
      <c r="K393" s="71">
        <v>0</v>
      </c>
      <c r="L393" s="58">
        <v>2498348.0599999996</v>
      </c>
      <c r="M393" s="71">
        <v>2498348.0599999996</v>
      </c>
      <c r="N393" s="72"/>
      <c r="O393" s="71">
        <v>2498348.06</v>
      </c>
      <c r="P393" s="71">
        <v>2498348.06</v>
      </c>
      <c r="Q393" s="71">
        <v>0</v>
      </c>
      <c r="R393" s="59" t="s">
        <v>409</v>
      </c>
      <c r="S393" s="71">
        <v>2498348.06</v>
      </c>
      <c r="T393" s="71">
        <v>0</v>
      </c>
      <c r="U393" s="71">
        <v>0</v>
      </c>
      <c r="V393" s="71">
        <v>2498348.06</v>
      </c>
      <c r="W393" s="71">
        <v>0</v>
      </c>
      <c r="X393" s="71">
        <v>1755463.43</v>
      </c>
      <c r="Y393" s="5">
        <f t="shared" si="20"/>
        <v>2498348.06</v>
      </c>
      <c r="Z393" s="5">
        <f t="shared" si="21"/>
        <v>0</v>
      </c>
      <c r="AA393" s="5">
        <f t="shared" si="22"/>
        <v>0</v>
      </c>
      <c r="AB393" s="5">
        <f t="shared" si="23"/>
        <v>0</v>
      </c>
      <c r="AC393" s="4"/>
      <c r="AD393" s="4"/>
    </row>
    <row r="394" spans="1:30" ht="12.75" hidden="1" x14ac:dyDescent="0.2">
      <c r="A394" s="68" t="s">
        <v>28</v>
      </c>
      <c r="B394" s="68" t="s">
        <v>309</v>
      </c>
      <c r="C394" s="68" t="s">
        <v>30</v>
      </c>
      <c r="D394" s="68" t="s">
        <v>64</v>
      </c>
      <c r="E394" s="68" t="s">
        <v>310</v>
      </c>
      <c r="F394" s="68" t="s">
        <v>33</v>
      </c>
      <c r="G394" s="68" t="s">
        <v>44</v>
      </c>
      <c r="H394" s="69" t="s">
        <v>45</v>
      </c>
      <c r="I394" s="69" t="s">
        <v>45</v>
      </c>
      <c r="J394" s="68" t="s">
        <v>464</v>
      </c>
      <c r="K394" s="71">
        <v>0</v>
      </c>
      <c r="L394" s="58">
        <v>186118.2</v>
      </c>
      <c r="M394" s="71">
        <v>186118.2</v>
      </c>
      <c r="N394" s="72"/>
      <c r="O394" s="71">
        <v>186118.2</v>
      </c>
      <c r="P394" s="71">
        <v>186118.2</v>
      </c>
      <c r="Q394" s="71">
        <v>0</v>
      </c>
      <c r="R394" s="59" t="s">
        <v>409</v>
      </c>
      <c r="S394" s="71"/>
      <c r="T394" s="71">
        <v>0</v>
      </c>
      <c r="U394" s="71">
        <v>186118.2</v>
      </c>
      <c r="V394" s="71">
        <v>186118.2</v>
      </c>
      <c r="W394" s="71">
        <v>0</v>
      </c>
      <c r="X394" s="71">
        <v>186118.2</v>
      </c>
      <c r="Y394" s="5">
        <f t="shared" si="20"/>
        <v>186118.2</v>
      </c>
      <c r="Z394" s="5">
        <f t="shared" si="21"/>
        <v>0</v>
      </c>
      <c r="AA394" s="5">
        <f t="shared" si="22"/>
        <v>0</v>
      </c>
      <c r="AB394" s="5">
        <f t="shared" si="23"/>
        <v>0</v>
      </c>
      <c r="AC394" s="4"/>
      <c r="AD394" s="4"/>
    </row>
    <row r="395" spans="1:30" ht="12.75" hidden="1" x14ac:dyDescent="0.2">
      <c r="A395" s="68" t="s">
        <v>28</v>
      </c>
      <c r="B395" s="68" t="s">
        <v>309</v>
      </c>
      <c r="C395" s="68" t="s">
        <v>30</v>
      </c>
      <c r="D395" s="68" t="s">
        <v>64</v>
      </c>
      <c r="E395" s="68" t="s">
        <v>32</v>
      </c>
      <c r="F395" s="68" t="s">
        <v>33</v>
      </c>
      <c r="G395" s="68" t="s">
        <v>44</v>
      </c>
      <c r="H395" s="69" t="s">
        <v>45</v>
      </c>
      <c r="I395" s="69" t="s">
        <v>45</v>
      </c>
      <c r="J395" s="91" t="s">
        <v>465</v>
      </c>
      <c r="K395" s="71">
        <v>0</v>
      </c>
      <c r="L395" s="58">
        <v>279671</v>
      </c>
      <c r="M395" s="71">
        <v>279671</v>
      </c>
      <c r="N395" s="72"/>
      <c r="O395" s="71">
        <v>279671</v>
      </c>
      <c r="P395" s="71">
        <v>279671</v>
      </c>
      <c r="Q395" s="71">
        <v>0</v>
      </c>
      <c r="R395" s="59" t="s">
        <v>409</v>
      </c>
      <c r="S395" s="71"/>
      <c r="T395" s="71">
        <v>0</v>
      </c>
      <c r="U395" s="71">
        <v>279671</v>
      </c>
      <c r="V395" s="71">
        <v>279671</v>
      </c>
      <c r="W395" s="71">
        <v>0</v>
      </c>
      <c r="X395" s="71">
        <v>279671</v>
      </c>
      <c r="Y395" s="5">
        <f t="shared" si="20"/>
        <v>279671</v>
      </c>
      <c r="Z395" s="5">
        <f t="shared" si="21"/>
        <v>0</v>
      </c>
      <c r="AA395" s="5">
        <f t="shared" si="22"/>
        <v>0</v>
      </c>
      <c r="AB395" s="5">
        <f t="shared" si="23"/>
        <v>0</v>
      </c>
      <c r="AC395" s="4"/>
      <c r="AD395" s="4"/>
    </row>
    <row r="396" spans="1:30" ht="12.75" hidden="1" x14ac:dyDescent="0.2">
      <c r="A396" s="68" t="s">
        <v>28</v>
      </c>
      <c r="B396" s="68" t="s">
        <v>309</v>
      </c>
      <c r="C396" s="68" t="s">
        <v>30</v>
      </c>
      <c r="D396" s="68" t="s">
        <v>64</v>
      </c>
      <c r="E396" s="68" t="s">
        <v>310</v>
      </c>
      <c r="F396" s="68" t="s">
        <v>33</v>
      </c>
      <c r="G396" s="68" t="s">
        <v>34</v>
      </c>
      <c r="H396" s="69" t="s">
        <v>45</v>
      </c>
      <c r="I396" s="69" t="s">
        <v>35</v>
      </c>
      <c r="J396" s="91" t="s">
        <v>466</v>
      </c>
      <c r="K396" s="71">
        <v>0</v>
      </c>
      <c r="L396" s="58">
        <v>11205.599999999999</v>
      </c>
      <c r="M396" s="71">
        <v>11205.599999999999</v>
      </c>
      <c r="N396" s="72"/>
      <c r="O396" s="92">
        <v>11205.599999999999</v>
      </c>
      <c r="P396" s="71">
        <v>11205.599999999999</v>
      </c>
      <c r="Q396" s="71">
        <v>0</v>
      </c>
      <c r="R396" s="59" t="s">
        <v>409</v>
      </c>
      <c r="S396" s="71">
        <v>11205.599999999999</v>
      </c>
      <c r="T396" s="71">
        <v>0</v>
      </c>
      <c r="U396" s="71">
        <v>0</v>
      </c>
      <c r="V396" s="71">
        <v>11205.599999999999</v>
      </c>
      <c r="W396" s="71">
        <v>0</v>
      </c>
      <c r="X396" s="71">
        <v>8307.6</v>
      </c>
      <c r="Y396" s="5">
        <f t="shared" si="20"/>
        <v>11205.599999999999</v>
      </c>
      <c r="Z396" s="5">
        <f t="shared" si="21"/>
        <v>0</v>
      </c>
      <c r="AA396" s="5">
        <f t="shared" si="22"/>
        <v>0</v>
      </c>
      <c r="AB396" s="5">
        <f t="shared" si="23"/>
        <v>0</v>
      </c>
      <c r="AC396" s="4"/>
      <c r="AD396" s="4"/>
    </row>
    <row r="397" spans="1:30" ht="12.75" hidden="1" x14ac:dyDescent="0.2">
      <c r="A397" s="68" t="s">
        <v>28</v>
      </c>
      <c r="B397" s="68" t="s">
        <v>309</v>
      </c>
      <c r="C397" s="68" t="s">
        <v>30</v>
      </c>
      <c r="D397" s="68" t="s">
        <v>64</v>
      </c>
      <c r="E397" s="68" t="s">
        <v>182</v>
      </c>
      <c r="F397" s="68" t="s">
        <v>33</v>
      </c>
      <c r="G397" s="68" t="s">
        <v>34</v>
      </c>
      <c r="H397" s="69" t="s">
        <v>45</v>
      </c>
      <c r="I397" s="69" t="s">
        <v>35</v>
      </c>
      <c r="J397" s="91" t="s">
        <v>467</v>
      </c>
      <c r="K397" s="71">
        <v>0</v>
      </c>
      <c r="L397" s="58"/>
      <c r="M397" s="71">
        <v>0</v>
      </c>
      <c r="N397" s="72"/>
      <c r="O397" s="71">
        <v>0</v>
      </c>
      <c r="P397" s="71">
        <v>0</v>
      </c>
      <c r="Q397" s="71">
        <v>0</v>
      </c>
      <c r="R397" s="59"/>
      <c r="S397" s="71">
        <v>0</v>
      </c>
      <c r="T397" s="71">
        <v>0</v>
      </c>
      <c r="U397" s="71">
        <v>0</v>
      </c>
      <c r="V397" s="71">
        <v>0</v>
      </c>
      <c r="W397" s="71">
        <v>0</v>
      </c>
      <c r="X397" s="71">
        <v>0</v>
      </c>
      <c r="Y397" s="5">
        <f t="shared" si="20"/>
        <v>0</v>
      </c>
      <c r="Z397" s="5">
        <f t="shared" si="21"/>
        <v>0</v>
      </c>
      <c r="AA397" s="5">
        <f t="shared" si="22"/>
        <v>0</v>
      </c>
      <c r="AB397" s="5">
        <f t="shared" si="23"/>
        <v>0</v>
      </c>
      <c r="AC397" s="4"/>
      <c r="AD397" s="4"/>
    </row>
    <row r="398" spans="1:30" ht="12.75" hidden="1" x14ac:dyDescent="0.2">
      <c r="A398" s="68" t="s">
        <v>28</v>
      </c>
      <c r="B398" s="68" t="s">
        <v>309</v>
      </c>
      <c r="C398" s="68" t="s">
        <v>30</v>
      </c>
      <c r="D398" s="68" t="s">
        <v>64</v>
      </c>
      <c r="E398" s="68" t="s">
        <v>310</v>
      </c>
      <c r="F398" s="68" t="s">
        <v>33</v>
      </c>
      <c r="G398" s="68" t="s">
        <v>34</v>
      </c>
      <c r="H398" s="69" t="s">
        <v>35</v>
      </c>
      <c r="I398" s="69" t="s">
        <v>35</v>
      </c>
      <c r="J398" s="70" t="s">
        <v>313</v>
      </c>
      <c r="K398" s="71">
        <v>896298</v>
      </c>
      <c r="L398" s="58">
        <v>-36629.560000000005</v>
      </c>
      <c r="M398" s="71">
        <v>859668.44</v>
      </c>
      <c r="N398" s="72"/>
      <c r="O398" s="71">
        <v>859668.44</v>
      </c>
      <c r="P398" s="71">
        <v>859668.44</v>
      </c>
      <c r="Q398" s="71">
        <v>0</v>
      </c>
      <c r="R398" s="59" t="s">
        <v>409</v>
      </c>
      <c r="S398" s="71">
        <v>859668.44</v>
      </c>
      <c r="T398" s="71">
        <v>0</v>
      </c>
      <c r="U398" s="71">
        <v>0</v>
      </c>
      <c r="V398" s="71">
        <v>859668.44</v>
      </c>
      <c r="W398" s="71">
        <v>0</v>
      </c>
      <c r="X398" s="71">
        <v>809572.97000000009</v>
      </c>
      <c r="Y398" s="5">
        <f t="shared" si="20"/>
        <v>859668.44</v>
      </c>
      <c r="Z398" s="5">
        <f t="shared" si="21"/>
        <v>0</v>
      </c>
      <c r="AA398" s="5">
        <f t="shared" si="22"/>
        <v>0</v>
      </c>
      <c r="AB398" s="5">
        <f t="shared" si="23"/>
        <v>0</v>
      </c>
      <c r="AC398" s="4"/>
      <c r="AD398" s="4"/>
    </row>
    <row r="399" spans="1:30" ht="12.75" hidden="1" x14ac:dyDescent="0.2">
      <c r="A399" s="68" t="s">
        <v>28</v>
      </c>
      <c r="B399" s="68" t="s">
        <v>309</v>
      </c>
      <c r="C399" s="68" t="s">
        <v>30</v>
      </c>
      <c r="D399" s="68" t="s">
        <v>64</v>
      </c>
      <c r="E399" s="68" t="s">
        <v>310</v>
      </c>
      <c r="F399" s="68" t="s">
        <v>33</v>
      </c>
      <c r="G399" s="68" t="s">
        <v>34</v>
      </c>
      <c r="H399" s="69" t="s">
        <v>35</v>
      </c>
      <c r="I399" s="69" t="s">
        <v>35</v>
      </c>
      <c r="J399" s="70" t="s">
        <v>314</v>
      </c>
      <c r="K399" s="71">
        <v>276360</v>
      </c>
      <c r="L399" s="58">
        <v>-26580</v>
      </c>
      <c r="M399" s="71">
        <v>249780</v>
      </c>
      <c r="N399" s="72"/>
      <c r="O399" s="71">
        <v>249780</v>
      </c>
      <c r="P399" s="71">
        <v>249780</v>
      </c>
      <c r="Q399" s="71">
        <v>0</v>
      </c>
      <c r="R399" s="59" t="s">
        <v>409</v>
      </c>
      <c r="S399" s="71">
        <v>249780</v>
      </c>
      <c r="T399" s="71">
        <v>0</v>
      </c>
      <c r="U399" s="71">
        <v>0</v>
      </c>
      <c r="V399" s="71">
        <v>249780</v>
      </c>
      <c r="W399" s="71">
        <v>0</v>
      </c>
      <c r="X399" s="71">
        <v>232510.93000000005</v>
      </c>
      <c r="Y399" s="5">
        <f t="shared" si="20"/>
        <v>249780</v>
      </c>
      <c r="Z399" s="5">
        <f t="shared" si="21"/>
        <v>0</v>
      </c>
      <c r="AA399" s="5">
        <f t="shared" si="22"/>
        <v>0</v>
      </c>
      <c r="AB399" s="5">
        <f t="shared" si="23"/>
        <v>0</v>
      </c>
      <c r="AC399" s="4"/>
      <c r="AD399" s="4"/>
    </row>
    <row r="400" spans="1:30" ht="12.75" hidden="1" x14ac:dyDescent="0.2">
      <c r="A400" s="68" t="s">
        <v>28</v>
      </c>
      <c r="B400" s="68" t="s">
        <v>309</v>
      </c>
      <c r="C400" s="68" t="s">
        <v>30</v>
      </c>
      <c r="D400" s="68" t="s">
        <v>64</v>
      </c>
      <c r="E400" s="68" t="s">
        <v>310</v>
      </c>
      <c r="F400" s="68" t="s">
        <v>33</v>
      </c>
      <c r="G400" s="68" t="s">
        <v>44</v>
      </c>
      <c r="H400" s="69" t="s">
        <v>45</v>
      </c>
      <c r="I400" s="69" t="s">
        <v>45</v>
      </c>
      <c r="J400" s="70" t="s">
        <v>535</v>
      </c>
      <c r="K400" s="71">
        <v>0</v>
      </c>
      <c r="L400" s="58">
        <v>206.76</v>
      </c>
      <c r="M400" s="71">
        <v>206.76</v>
      </c>
      <c r="N400" s="72"/>
      <c r="O400" s="71">
        <v>206.76</v>
      </c>
      <c r="P400" s="71">
        <v>206.76</v>
      </c>
      <c r="Q400" s="71">
        <v>0</v>
      </c>
      <c r="R400" s="59" t="s">
        <v>409</v>
      </c>
      <c r="S400" s="71">
        <v>0</v>
      </c>
      <c r="T400" s="71">
        <v>0</v>
      </c>
      <c r="U400" s="71">
        <v>206.76</v>
      </c>
      <c r="V400" s="71">
        <v>206.76</v>
      </c>
      <c r="W400" s="71">
        <v>0</v>
      </c>
      <c r="X400" s="71">
        <v>206.76</v>
      </c>
      <c r="Y400" s="5">
        <f t="shared" si="20"/>
        <v>206.76</v>
      </c>
      <c r="Z400" s="5">
        <f t="shared" si="21"/>
        <v>0</v>
      </c>
      <c r="AA400" s="5">
        <f t="shared" si="22"/>
        <v>0</v>
      </c>
      <c r="AB400" s="5">
        <f t="shared" si="23"/>
        <v>0</v>
      </c>
      <c r="AC400" s="4"/>
      <c r="AD400" s="4"/>
    </row>
    <row r="401" spans="1:30" ht="12.75" hidden="1" x14ac:dyDescent="0.2">
      <c r="A401" s="68" t="s">
        <v>28</v>
      </c>
      <c r="B401" s="68" t="s">
        <v>309</v>
      </c>
      <c r="C401" s="68" t="s">
        <v>30</v>
      </c>
      <c r="D401" s="68" t="s">
        <v>64</v>
      </c>
      <c r="E401" s="68" t="s">
        <v>310</v>
      </c>
      <c r="F401" s="68" t="s">
        <v>33</v>
      </c>
      <c r="G401" s="68" t="s">
        <v>34</v>
      </c>
      <c r="H401" s="69" t="s">
        <v>35</v>
      </c>
      <c r="I401" s="69" t="s">
        <v>35</v>
      </c>
      <c r="J401" s="70" t="s">
        <v>315</v>
      </c>
      <c r="K401" s="71">
        <v>1568773</v>
      </c>
      <c r="L401" s="58">
        <v>-104468.07</v>
      </c>
      <c r="M401" s="71">
        <v>1464304.93</v>
      </c>
      <c r="N401" s="72"/>
      <c r="O401" s="71">
        <v>1464304.9300000004</v>
      </c>
      <c r="P401" s="71">
        <v>1464304.9300000004</v>
      </c>
      <c r="Q401" s="71">
        <v>0</v>
      </c>
      <c r="R401" s="59" t="s">
        <v>409</v>
      </c>
      <c r="S401" s="71">
        <v>1464304.9300000002</v>
      </c>
      <c r="T401" s="71">
        <v>0</v>
      </c>
      <c r="U401" s="71">
        <v>0</v>
      </c>
      <c r="V401" s="71">
        <v>1464304.9300000002</v>
      </c>
      <c r="W401" s="71">
        <v>0</v>
      </c>
      <c r="X401" s="71">
        <v>1362521.6300000004</v>
      </c>
      <c r="Y401" s="5">
        <f t="shared" si="20"/>
        <v>1464304.9300000002</v>
      </c>
      <c r="Z401" s="5">
        <f t="shared" si="21"/>
        <v>0</v>
      </c>
      <c r="AA401" s="5">
        <f t="shared" si="22"/>
        <v>0</v>
      </c>
      <c r="AB401" s="5">
        <f t="shared" si="23"/>
        <v>0</v>
      </c>
      <c r="AC401" s="4"/>
      <c r="AD401" s="4"/>
    </row>
    <row r="402" spans="1:30" ht="12.75" hidden="1" x14ac:dyDescent="0.2">
      <c r="A402" s="68" t="s">
        <v>28</v>
      </c>
      <c r="B402" s="68" t="s">
        <v>309</v>
      </c>
      <c r="C402" s="68" t="s">
        <v>30</v>
      </c>
      <c r="D402" s="68" t="s">
        <v>64</v>
      </c>
      <c r="E402" s="68" t="s">
        <v>310</v>
      </c>
      <c r="F402" s="68" t="s">
        <v>33</v>
      </c>
      <c r="G402" s="68" t="s">
        <v>34</v>
      </c>
      <c r="H402" s="69" t="s">
        <v>35</v>
      </c>
      <c r="I402" s="69" t="s">
        <v>35</v>
      </c>
      <c r="J402" s="70" t="s">
        <v>318</v>
      </c>
      <c r="K402" s="71">
        <v>251115</v>
      </c>
      <c r="L402" s="58">
        <v>-2568.4</v>
      </c>
      <c r="M402" s="71">
        <v>248546.6</v>
      </c>
      <c r="N402" s="72"/>
      <c r="O402" s="71">
        <v>248546.6</v>
      </c>
      <c r="P402" s="71">
        <v>248546.6</v>
      </c>
      <c r="Q402" s="71">
        <v>0</v>
      </c>
      <c r="R402" s="59" t="s">
        <v>409</v>
      </c>
      <c r="S402" s="71">
        <v>248546.6</v>
      </c>
      <c r="T402" s="71">
        <v>0</v>
      </c>
      <c r="U402" s="71">
        <v>0</v>
      </c>
      <c r="V402" s="71">
        <v>248546.6</v>
      </c>
      <c r="W402" s="71">
        <v>0</v>
      </c>
      <c r="X402" s="71">
        <v>212961.7</v>
      </c>
      <c r="Y402" s="5">
        <f t="shared" si="20"/>
        <v>248546.6</v>
      </c>
      <c r="Z402" s="5">
        <f t="shared" si="21"/>
        <v>0</v>
      </c>
      <c r="AA402" s="5">
        <f t="shared" si="22"/>
        <v>0</v>
      </c>
      <c r="AB402" s="5">
        <f t="shared" si="23"/>
        <v>0</v>
      </c>
      <c r="AC402" s="4"/>
      <c r="AD402" s="4"/>
    </row>
    <row r="403" spans="1:30" ht="12.75" hidden="1" x14ac:dyDescent="0.2">
      <c r="A403" s="68" t="s">
        <v>28</v>
      </c>
      <c r="B403" s="68" t="s">
        <v>309</v>
      </c>
      <c r="C403" s="68" t="s">
        <v>30</v>
      </c>
      <c r="D403" s="68" t="s">
        <v>64</v>
      </c>
      <c r="E403" s="68" t="s">
        <v>310</v>
      </c>
      <c r="F403" s="68" t="s">
        <v>33</v>
      </c>
      <c r="G403" s="68" t="s">
        <v>34</v>
      </c>
      <c r="H403" s="69" t="s">
        <v>35</v>
      </c>
      <c r="I403" s="69" t="s">
        <v>35</v>
      </c>
      <c r="J403" s="70" t="s">
        <v>319</v>
      </c>
      <c r="K403" s="71">
        <v>25191</v>
      </c>
      <c r="L403" s="60">
        <v>-2557.73</v>
      </c>
      <c r="M403" s="71">
        <v>22633.27</v>
      </c>
      <c r="N403" s="72"/>
      <c r="O403" s="71">
        <v>22633.269999999997</v>
      </c>
      <c r="P403" s="71">
        <v>22633.269999999997</v>
      </c>
      <c r="Q403" s="71">
        <v>0</v>
      </c>
      <c r="R403" s="59" t="s">
        <v>409</v>
      </c>
      <c r="S403" s="71">
        <v>22633.27</v>
      </c>
      <c r="T403" s="71">
        <v>0</v>
      </c>
      <c r="U403" s="71">
        <v>0</v>
      </c>
      <c r="V403" s="71">
        <v>22633.27</v>
      </c>
      <c r="W403" s="71">
        <v>0</v>
      </c>
      <c r="X403" s="71">
        <v>20481.849999999999</v>
      </c>
      <c r="Y403" s="5">
        <f t="shared" ref="Y403:Y419" si="24">S403+U403</f>
        <v>22633.27</v>
      </c>
      <c r="Z403" s="5">
        <f t="shared" ref="Z403:Z419" si="25">M403-N403-T403-Y403</f>
        <v>0</v>
      </c>
      <c r="AA403" s="5">
        <f t="shared" ref="AA403:AA419" si="26">Z403</f>
        <v>0</v>
      </c>
      <c r="AB403" s="5">
        <f t="shared" ref="AB403:AB419" si="27">Z403-AA403</f>
        <v>0</v>
      </c>
      <c r="AC403" s="4"/>
      <c r="AD403" s="4"/>
    </row>
    <row r="404" spans="1:30" ht="12.75" hidden="1" x14ac:dyDescent="0.2">
      <c r="A404" s="68" t="s">
        <v>28</v>
      </c>
      <c r="B404" s="68" t="s">
        <v>309</v>
      </c>
      <c r="C404" s="68" t="s">
        <v>30</v>
      </c>
      <c r="D404" s="68" t="s">
        <v>64</v>
      </c>
      <c r="E404" s="68" t="s">
        <v>310</v>
      </c>
      <c r="F404" s="68" t="s">
        <v>33</v>
      </c>
      <c r="G404" s="68" t="s">
        <v>34</v>
      </c>
      <c r="H404" s="69" t="s">
        <v>35</v>
      </c>
      <c r="I404" s="69" t="s">
        <v>35</v>
      </c>
      <c r="J404" s="70" t="s">
        <v>320</v>
      </c>
      <c r="K404" s="71">
        <v>66009</v>
      </c>
      <c r="L404" s="58">
        <v>-2590.46</v>
      </c>
      <c r="M404" s="71">
        <v>63418.54</v>
      </c>
      <c r="N404" s="72"/>
      <c r="O404" s="71">
        <v>63418.540000000008</v>
      </c>
      <c r="P404" s="71">
        <v>63418.540000000008</v>
      </c>
      <c r="Q404" s="71">
        <v>0</v>
      </c>
      <c r="R404" s="59" t="s">
        <v>409</v>
      </c>
      <c r="S404" s="71">
        <v>63418.540000000008</v>
      </c>
      <c r="T404" s="71">
        <v>0</v>
      </c>
      <c r="U404" s="71">
        <v>0</v>
      </c>
      <c r="V404" s="71">
        <v>63418.540000000008</v>
      </c>
      <c r="W404" s="71">
        <v>0</v>
      </c>
      <c r="X404" s="71">
        <v>52529.130000000005</v>
      </c>
      <c r="Y404" s="5">
        <f t="shared" si="24"/>
        <v>63418.540000000008</v>
      </c>
      <c r="Z404" s="5">
        <f t="shared" si="25"/>
        <v>0</v>
      </c>
      <c r="AA404" s="5">
        <f t="shared" si="26"/>
        <v>0</v>
      </c>
      <c r="AB404" s="5">
        <f t="shared" si="27"/>
        <v>0</v>
      </c>
      <c r="AC404" s="4"/>
      <c r="AD404" s="4"/>
    </row>
    <row r="405" spans="1:30" ht="12.75" hidden="1" x14ac:dyDescent="0.2">
      <c r="A405" s="68" t="s">
        <v>28</v>
      </c>
      <c r="B405" s="68" t="s">
        <v>309</v>
      </c>
      <c r="C405" s="68" t="s">
        <v>30</v>
      </c>
      <c r="D405" s="68" t="s">
        <v>64</v>
      </c>
      <c r="E405" s="68" t="s">
        <v>32</v>
      </c>
      <c r="F405" s="68" t="s">
        <v>33</v>
      </c>
      <c r="G405" s="68" t="s">
        <v>34</v>
      </c>
      <c r="H405" s="69" t="s">
        <v>35</v>
      </c>
      <c r="I405" s="69" t="s">
        <v>35</v>
      </c>
      <c r="J405" s="70" t="s">
        <v>321</v>
      </c>
      <c r="K405" s="71">
        <v>15001</v>
      </c>
      <c r="L405" s="58">
        <v>-775.63000000000011</v>
      </c>
      <c r="M405" s="71">
        <v>14225.369999999999</v>
      </c>
      <c r="N405" s="72"/>
      <c r="O405" s="71">
        <v>14225.369999999999</v>
      </c>
      <c r="P405" s="71">
        <v>14225.369999999999</v>
      </c>
      <c r="Q405" s="71">
        <v>0</v>
      </c>
      <c r="R405" s="59" t="s">
        <v>409</v>
      </c>
      <c r="S405" s="71">
        <v>14225.369999999999</v>
      </c>
      <c r="T405" s="71">
        <v>0</v>
      </c>
      <c r="U405" s="71">
        <v>0</v>
      </c>
      <c r="V405" s="71">
        <v>14225.369999999999</v>
      </c>
      <c r="W405" s="71">
        <v>0</v>
      </c>
      <c r="X405" s="71">
        <v>13022.38</v>
      </c>
      <c r="Y405" s="5">
        <f t="shared" si="24"/>
        <v>14225.369999999999</v>
      </c>
      <c r="Z405" s="5">
        <f t="shared" si="25"/>
        <v>0</v>
      </c>
      <c r="AA405" s="5">
        <f t="shared" si="26"/>
        <v>0</v>
      </c>
      <c r="AB405" s="5">
        <f t="shared" si="27"/>
        <v>0</v>
      </c>
      <c r="AC405" s="4"/>
      <c r="AD405" s="4"/>
    </row>
    <row r="406" spans="1:30" ht="12.75" hidden="1" x14ac:dyDescent="0.2">
      <c r="A406" s="68" t="s">
        <v>28</v>
      </c>
      <c r="B406" s="68" t="s">
        <v>309</v>
      </c>
      <c r="C406" s="68" t="s">
        <v>30</v>
      </c>
      <c r="D406" s="68" t="s">
        <v>64</v>
      </c>
      <c r="E406" s="68" t="s">
        <v>310</v>
      </c>
      <c r="F406" s="68" t="s">
        <v>33</v>
      </c>
      <c r="G406" s="68" t="s">
        <v>34</v>
      </c>
      <c r="H406" s="69" t="s">
        <v>35</v>
      </c>
      <c r="I406" s="69" t="s">
        <v>35</v>
      </c>
      <c r="J406" s="70" t="s">
        <v>322</v>
      </c>
      <c r="K406" s="71">
        <v>49504</v>
      </c>
      <c r="L406" s="60">
        <v>-1347.28</v>
      </c>
      <c r="M406" s="71">
        <v>48156.72</v>
      </c>
      <c r="N406" s="72"/>
      <c r="O406" s="71">
        <v>48156.720000000008</v>
      </c>
      <c r="P406" s="71">
        <v>48156.720000000008</v>
      </c>
      <c r="Q406" s="71">
        <v>0</v>
      </c>
      <c r="R406" s="59" t="s">
        <v>409</v>
      </c>
      <c r="S406" s="71">
        <v>48156.72</v>
      </c>
      <c r="T406" s="71">
        <v>0</v>
      </c>
      <c r="U406" s="71">
        <v>0</v>
      </c>
      <c r="V406" s="71">
        <v>48156.72</v>
      </c>
      <c r="W406" s="71">
        <v>0</v>
      </c>
      <c r="X406" s="71">
        <v>43593.110000000008</v>
      </c>
      <c r="Y406" s="5">
        <f t="shared" si="24"/>
        <v>48156.72</v>
      </c>
      <c r="Z406" s="5">
        <f t="shared" si="25"/>
        <v>0</v>
      </c>
      <c r="AA406" s="5">
        <f t="shared" si="26"/>
        <v>0</v>
      </c>
      <c r="AB406" s="5">
        <f t="shared" si="27"/>
        <v>0</v>
      </c>
      <c r="AC406" s="4"/>
      <c r="AD406" s="4"/>
    </row>
    <row r="407" spans="1:30" ht="12.75" hidden="1" x14ac:dyDescent="0.2">
      <c r="A407" s="68" t="s">
        <v>28</v>
      </c>
      <c r="B407" s="68" t="s">
        <v>309</v>
      </c>
      <c r="C407" s="68" t="s">
        <v>30</v>
      </c>
      <c r="D407" s="68" t="s">
        <v>64</v>
      </c>
      <c r="E407" s="68" t="s">
        <v>310</v>
      </c>
      <c r="F407" s="68" t="s">
        <v>33</v>
      </c>
      <c r="G407" s="68" t="s">
        <v>34</v>
      </c>
      <c r="H407" s="69" t="s">
        <v>35</v>
      </c>
      <c r="I407" s="69" t="s">
        <v>35</v>
      </c>
      <c r="J407" s="70" t="s">
        <v>323</v>
      </c>
      <c r="K407" s="71">
        <v>141415</v>
      </c>
      <c r="L407" s="60">
        <v>-5272.5999999999995</v>
      </c>
      <c r="M407" s="71">
        <v>136142.39999999999</v>
      </c>
      <c r="N407" s="72"/>
      <c r="O407" s="71">
        <v>136142.39999999999</v>
      </c>
      <c r="P407" s="71">
        <v>136142.39999999999</v>
      </c>
      <c r="Q407" s="71">
        <v>0</v>
      </c>
      <c r="R407" s="59" t="s">
        <v>409</v>
      </c>
      <c r="S407" s="71">
        <v>136142.39999999999</v>
      </c>
      <c r="T407" s="71">
        <v>0</v>
      </c>
      <c r="U407" s="71">
        <v>0</v>
      </c>
      <c r="V407" s="71">
        <v>136142.39999999999</v>
      </c>
      <c r="W407" s="71">
        <v>0</v>
      </c>
      <c r="X407" s="71">
        <v>124797.19999999998</v>
      </c>
      <c r="Y407" s="5">
        <f t="shared" si="24"/>
        <v>136142.39999999999</v>
      </c>
      <c r="Z407" s="5">
        <f t="shared" si="25"/>
        <v>0</v>
      </c>
      <c r="AA407" s="5">
        <f t="shared" si="26"/>
        <v>0</v>
      </c>
      <c r="AB407" s="5">
        <f t="shared" si="27"/>
        <v>0</v>
      </c>
      <c r="AC407" s="4"/>
      <c r="AD407" s="4"/>
    </row>
    <row r="408" spans="1:30" ht="12.75" hidden="1" x14ac:dyDescent="0.2">
      <c r="A408" s="68" t="s">
        <v>28</v>
      </c>
      <c r="B408" s="68" t="s">
        <v>309</v>
      </c>
      <c r="C408" s="68" t="s">
        <v>30</v>
      </c>
      <c r="D408" s="68" t="s">
        <v>64</v>
      </c>
      <c r="E408" s="68" t="s">
        <v>310</v>
      </c>
      <c r="F408" s="68" t="s">
        <v>33</v>
      </c>
      <c r="G408" s="68" t="s">
        <v>44</v>
      </c>
      <c r="H408" s="69" t="s">
        <v>45</v>
      </c>
      <c r="I408" s="69" t="s">
        <v>45</v>
      </c>
      <c r="J408" s="70" t="s">
        <v>536</v>
      </c>
      <c r="K408" s="71"/>
      <c r="L408" s="60">
        <v>507.06</v>
      </c>
      <c r="M408" s="71">
        <v>507.06</v>
      </c>
      <c r="N408" s="72"/>
      <c r="O408" s="71">
        <v>507.06</v>
      </c>
      <c r="P408" s="71">
        <v>507.06</v>
      </c>
      <c r="Q408" s="71">
        <v>0</v>
      </c>
      <c r="R408" s="59" t="s">
        <v>409</v>
      </c>
      <c r="S408" s="71">
        <v>0</v>
      </c>
      <c r="T408" s="71">
        <v>0</v>
      </c>
      <c r="U408" s="71">
        <v>507.06</v>
      </c>
      <c r="V408" s="71">
        <v>507.06</v>
      </c>
      <c r="W408" s="71">
        <v>0</v>
      </c>
      <c r="X408" s="71">
        <v>507.06</v>
      </c>
      <c r="Y408" s="5">
        <f t="shared" si="24"/>
        <v>507.06</v>
      </c>
      <c r="Z408" s="5">
        <f t="shared" si="25"/>
        <v>0</v>
      </c>
      <c r="AA408" s="5">
        <f t="shared" si="26"/>
        <v>0</v>
      </c>
      <c r="AB408" s="5">
        <f t="shared" si="27"/>
        <v>0</v>
      </c>
      <c r="AC408" s="4"/>
      <c r="AD408" s="4"/>
    </row>
    <row r="409" spans="1:30" ht="12.75" hidden="1" x14ac:dyDescent="0.2">
      <c r="A409" s="68" t="s">
        <v>28</v>
      </c>
      <c r="B409" s="73" t="s">
        <v>309</v>
      </c>
      <c r="C409" s="73" t="s">
        <v>30</v>
      </c>
      <c r="D409" s="73" t="s">
        <v>64</v>
      </c>
      <c r="E409" s="68" t="s">
        <v>310</v>
      </c>
      <c r="F409" s="73" t="s">
        <v>33</v>
      </c>
      <c r="G409" s="73" t="s">
        <v>34</v>
      </c>
      <c r="H409" s="74" t="s">
        <v>35</v>
      </c>
      <c r="I409" s="74" t="s">
        <v>35</v>
      </c>
      <c r="J409" s="70" t="s">
        <v>324</v>
      </c>
      <c r="K409" s="71">
        <v>441075</v>
      </c>
      <c r="L409" s="60">
        <v>-8429.1699999999983</v>
      </c>
      <c r="M409" s="71">
        <v>432645.83</v>
      </c>
      <c r="N409" s="72"/>
      <c r="O409" s="71">
        <v>432645.83</v>
      </c>
      <c r="P409" s="71">
        <v>432645.83</v>
      </c>
      <c r="Q409" s="71">
        <v>0</v>
      </c>
      <c r="R409" s="59" t="s">
        <v>409</v>
      </c>
      <c r="S409" s="71">
        <v>432645.83</v>
      </c>
      <c r="T409" s="71">
        <v>0</v>
      </c>
      <c r="U409" s="71">
        <v>0</v>
      </c>
      <c r="V409" s="71">
        <v>432645.83</v>
      </c>
      <c r="W409" s="71">
        <v>0</v>
      </c>
      <c r="X409" s="71">
        <v>412469.16999999993</v>
      </c>
      <c r="Y409" s="5">
        <f t="shared" si="24"/>
        <v>432645.83</v>
      </c>
      <c r="Z409" s="5">
        <f t="shared" si="25"/>
        <v>0</v>
      </c>
      <c r="AA409" s="5">
        <f t="shared" si="26"/>
        <v>0</v>
      </c>
      <c r="AB409" s="5">
        <f t="shared" si="27"/>
        <v>0</v>
      </c>
      <c r="AC409" s="4"/>
      <c r="AD409" s="4"/>
    </row>
    <row r="410" spans="1:30" ht="12.75" hidden="1" x14ac:dyDescent="0.2">
      <c r="A410" s="68" t="s">
        <v>28</v>
      </c>
      <c r="B410" s="68" t="s">
        <v>309</v>
      </c>
      <c r="C410" s="68" t="s">
        <v>30</v>
      </c>
      <c r="D410" s="68" t="s">
        <v>64</v>
      </c>
      <c r="E410" s="68" t="s">
        <v>310</v>
      </c>
      <c r="F410" s="68" t="s">
        <v>33</v>
      </c>
      <c r="G410" s="68" t="s">
        <v>34</v>
      </c>
      <c r="H410" s="69" t="s">
        <v>35</v>
      </c>
      <c r="I410" s="69" t="s">
        <v>35</v>
      </c>
      <c r="J410" s="70" t="s">
        <v>325</v>
      </c>
      <c r="K410" s="71">
        <v>142191</v>
      </c>
      <c r="L410" s="60">
        <v>-65706.98</v>
      </c>
      <c r="M410" s="71">
        <v>76484.02</v>
      </c>
      <c r="N410" s="72"/>
      <c r="O410" s="71">
        <v>76484.01999999999</v>
      </c>
      <c r="P410" s="71">
        <v>76484.01999999999</v>
      </c>
      <c r="Q410" s="71">
        <v>0</v>
      </c>
      <c r="R410" s="59" t="s">
        <v>409</v>
      </c>
      <c r="S410" s="71">
        <v>76484.01999999999</v>
      </c>
      <c r="T410" s="71">
        <v>0</v>
      </c>
      <c r="U410" s="71">
        <v>0</v>
      </c>
      <c r="V410" s="71">
        <v>76484.01999999999</v>
      </c>
      <c r="W410" s="71">
        <v>1.4551915228366852E-11</v>
      </c>
      <c r="X410" s="71">
        <v>74777.399999999994</v>
      </c>
      <c r="Y410" s="5">
        <f t="shared" si="24"/>
        <v>76484.01999999999</v>
      </c>
      <c r="Z410" s="5">
        <f t="shared" si="25"/>
        <v>0</v>
      </c>
      <c r="AA410" s="5">
        <f t="shared" si="26"/>
        <v>0</v>
      </c>
      <c r="AB410" s="5">
        <f t="shared" si="27"/>
        <v>0</v>
      </c>
      <c r="AC410" s="4"/>
      <c r="AD410" s="4"/>
    </row>
    <row r="411" spans="1:30" ht="12.75" hidden="1" x14ac:dyDescent="0.2">
      <c r="A411" s="68" t="s">
        <v>28</v>
      </c>
      <c r="B411" s="68" t="s">
        <v>309</v>
      </c>
      <c r="C411" s="68" t="s">
        <v>30</v>
      </c>
      <c r="D411" s="68" t="s">
        <v>64</v>
      </c>
      <c r="E411" s="68" t="s">
        <v>310</v>
      </c>
      <c r="F411" s="68" t="s">
        <v>33</v>
      </c>
      <c r="G411" s="68" t="s">
        <v>44</v>
      </c>
      <c r="H411" s="69" t="s">
        <v>45</v>
      </c>
      <c r="I411" s="69" t="s">
        <v>45</v>
      </c>
      <c r="J411" s="70" t="s">
        <v>468</v>
      </c>
      <c r="K411" s="71">
        <v>0</v>
      </c>
      <c r="L411" s="60">
        <v>1.97</v>
      </c>
      <c r="M411" s="71">
        <v>1.97</v>
      </c>
      <c r="N411" s="72"/>
      <c r="O411" s="71">
        <v>1.97</v>
      </c>
      <c r="P411" s="71">
        <v>1.97</v>
      </c>
      <c r="Q411" s="71">
        <v>0</v>
      </c>
      <c r="R411" s="59" t="s">
        <v>409</v>
      </c>
      <c r="S411" s="71"/>
      <c r="T411" s="71">
        <v>0</v>
      </c>
      <c r="U411" s="71">
        <v>1.97</v>
      </c>
      <c r="V411" s="71">
        <v>1.97</v>
      </c>
      <c r="W411" s="71">
        <v>0</v>
      </c>
      <c r="X411" s="71">
        <v>1.97</v>
      </c>
      <c r="Y411" s="5">
        <f t="shared" si="24"/>
        <v>1.97</v>
      </c>
      <c r="Z411" s="5">
        <f t="shared" si="25"/>
        <v>0</v>
      </c>
      <c r="AA411" s="5">
        <f t="shared" si="26"/>
        <v>0</v>
      </c>
      <c r="AB411" s="5">
        <f t="shared" si="27"/>
        <v>0</v>
      </c>
      <c r="AC411" s="4"/>
      <c r="AD411" s="4"/>
    </row>
    <row r="412" spans="1:30" ht="12.75" hidden="1" x14ac:dyDescent="0.2">
      <c r="A412" s="68" t="s">
        <v>28</v>
      </c>
      <c r="B412" s="68" t="s">
        <v>309</v>
      </c>
      <c r="C412" s="68" t="s">
        <v>30</v>
      </c>
      <c r="D412" s="68" t="s">
        <v>64</v>
      </c>
      <c r="E412" s="68" t="s">
        <v>32</v>
      </c>
      <c r="F412" s="68" t="s">
        <v>33</v>
      </c>
      <c r="G412" s="68" t="s">
        <v>44</v>
      </c>
      <c r="H412" s="69" t="s">
        <v>45</v>
      </c>
      <c r="I412" s="69" t="s">
        <v>45</v>
      </c>
      <c r="J412" s="70" t="s">
        <v>589</v>
      </c>
      <c r="K412" s="71">
        <v>0</v>
      </c>
      <c r="L412" s="60">
        <v>16525</v>
      </c>
      <c r="M412" s="71">
        <v>16525</v>
      </c>
      <c r="N412" s="72"/>
      <c r="O412" s="71">
        <v>16525</v>
      </c>
      <c r="P412" s="71">
        <v>16525</v>
      </c>
      <c r="Q412" s="71">
        <v>0</v>
      </c>
      <c r="R412" s="59"/>
      <c r="S412" s="71"/>
      <c r="T412" s="71">
        <v>0</v>
      </c>
      <c r="U412" s="71">
        <v>16525</v>
      </c>
      <c r="V412" s="71">
        <v>16525</v>
      </c>
      <c r="W412" s="71">
        <v>0</v>
      </c>
      <c r="X412" s="71">
        <v>0</v>
      </c>
      <c r="Y412" s="5">
        <f t="shared" si="24"/>
        <v>16525</v>
      </c>
      <c r="Z412" s="5">
        <f t="shared" si="25"/>
        <v>0</v>
      </c>
      <c r="AA412" s="5">
        <f t="shared" si="26"/>
        <v>0</v>
      </c>
      <c r="AB412" s="5">
        <f t="shared" si="27"/>
        <v>0</v>
      </c>
      <c r="AC412" s="4"/>
      <c r="AD412" s="4"/>
    </row>
    <row r="413" spans="1:30" ht="12.75" hidden="1" x14ac:dyDescent="0.2">
      <c r="A413" s="68" t="s">
        <v>28</v>
      </c>
      <c r="B413" s="68" t="s">
        <v>309</v>
      </c>
      <c r="C413" s="68" t="s">
        <v>30</v>
      </c>
      <c r="D413" s="68" t="s">
        <v>64</v>
      </c>
      <c r="E413" s="68" t="s">
        <v>310</v>
      </c>
      <c r="F413" s="68" t="s">
        <v>55</v>
      </c>
      <c r="G413" s="68" t="s">
        <v>34</v>
      </c>
      <c r="H413" s="69" t="s">
        <v>35</v>
      </c>
      <c r="I413" s="69" t="s">
        <v>35</v>
      </c>
      <c r="J413" s="75" t="s">
        <v>326</v>
      </c>
      <c r="K413" s="71">
        <v>1207979</v>
      </c>
      <c r="L413" s="93">
        <v>-1207979</v>
      </c>
      <c r="M413" s="71">
        <v>0</v>
      </c>
      <c r="N413" s="72"/>
      <c r="O413" s="71">
        <v>0</v>
      </c>
      <c r="P413" s="71">
        <v>0</v>
      </c>
      <c r="Q413" s="71">
        <v>0</v>
      </c>
      <c r="R413" s="59" t="s">
        <v>409</v>
      </c>
      <c r="S413" s="71">
        <v>0</v>
      </c>
      <c r="T413" s="71">
        <v>0</v>
      </c>
      <c r="U413" s="71">
        <v>0</v>
      </c>
      <c r="V413" s="71">
        <v>0</v>
      </c>
      <c r="W413" s="71">
        <v>0</v>
      </c>
      <c r="X413" s="71">
        <v>0</v>
      </c>
      <c r="Y413" s="5">
        <f t="shared" si="24"/>
        <v>0</v>
      </c>
      <c r="Z413" s="5">
        <f t="shared" si="25"/>
        <v>0</v>
      </c>
      <c r="AA413" s="5">
        <f t="shared" si="26"/>
        <v>0</v>
      </c>
      <c r="AB413" s="5">
        <f t="shared" si="27"/>
        <v>0</v>
      </c>
      <c r="AC413" s="4"/>
      <c r="AD413" s="4"/>
    </row>
    <row r="414" spans="1:30" ht="12.75" hidden="1" x14ac:dyDescent="0.2">
      <c r="A414" s="68" t="s">
        <v>28</v>
      </c>
      <c r="B414" s="68" t="s">
        <v>309</v>
      </c>
      <c r="C414" s="68" t="s">
        <v>30</v>
      </c>
      <c r="D414" s="68" t="s">
        <v>64</v>
      </c>
      <c r="E414" s="68" t="s">
        <v>310</v>
      </c>
      <c r="F414" s="68" t="s">
        <v>33</v>
      </c>
      <c r="G414" s="68" t="s">
        <v>34</v>
      </c>
      <c r="H414" s="69" t="s">
        <v>45</v>
      </c>
      <c r="I414" s="69" t="s">
        <v>35</v>
      </c>
      <c r="J414" s="94" t="s">
        <v>469</v>
      </c>
      <c r="K414" s="71">
        <v>0</v>
      </c>
      <c r="L414" s="93">
        <v>1301355.67</v>
      </c>
      <c r="M414" s="71">
        <v>1301355.67</v>
      </c>
      <c r="N414" s="72"/>
      <c r="O414" s="71">
        <v>1301355.67</v>
      </c>
      <c r="P414" s="71">
        <v>1301355.67</v>
      </c>
      <c r="Q414" s="71">
        <v>0</v>
      </c>
      <c r="R414" s="59" t="s">
        <v>409</v>
      </c>
      <c r="S414" s="71">
        <v>1301355.67</v>
      </c>
      <c r="T414" s="71">
        <v>0</v>
      </c>
      <c r="U414" s="71">
        <v>0</v>
      </c>
      <c r="V414" s="71">
        <v>1301355.67</v>
      </c>
      <c r="W414" s="71">
        <v>0</v>
      </c>
      <c r="X414" s="71">
        <v>1071263.67</v>
      </c>
      <c r="Y414" s="5">
        <f t="shared" si="24"/>
        <v>1301355.67</v>
      </c>
      <c r="Z414" s="5">
        <f t="shared" si="25"/>
        <v>0</v>
      </c>
      <c r="AA414" s="5">
        <f t="shared" si="26"/>
        <v>0</v>
      </c>
      <c r="AB414" s="5">
        <f t="shared" si="27"/>
        <v>0</v>
      </c>
      <c r="AC414" s="4"/>
      <c r="AD414" s="4"/>
    </row>
    <row r="415" spans="1:30" ht="12.75" hidden="1" x14ac:dyDescent="0.2">
      <c r="A415" s="68" t="s">
        <v>28</v>
      </c>
      <c r="B415" s="68" t="s">
        <v>309</v>
      </c>
      <c r="C415" s="68" t="s">
        <v>30</v>
      </c>
      <c r="D415" s="68" t="s">
        <v>64</v>
      </c>
      <c r="E415" s="68" t="s">
        <v>310</v>
      </c>
      <c r="F415" s="68" t="s">
        <v>33</v>
      </c>
      <c r="G415" s="68" t="s">
        <v>44</v>
      </c>
      <c r="H415" s="69" t="s">
        <v>45</v>
      </c>
      <c r="I415" s="69" t="s">
        <v>45</v>
      </c>
      <c r="J415" s="95" t="s">
        <v>327</v>
      </c>
      <c r="K415" s="71">
        <v>0</v>
      </c>
      <c r="L415" s="60">
        <v>31272.19</v>
      </c>
      <c r="M415" s="71">
        <v>31272.19</v>
      </c>
      <c r="N415" s="72"/>
      <c r="O415" s="71">
        <v>31272.19</v>
      </c>
      <c r="P415" s="71">
        <v>31272.19</v>
      </c>
      <c r="Q415" s="71">
        <v>0</v>
      </c>
      <c r="R415" s="59" t="s">
        <v>409</v>
      </c>
      <c r="S415" s="71"/>
      <c r="T415" s="71">
        <v>0</v>
      </c>
      <c r="U415" s="71">
        <v>31272.19</v>
      </c>
      <c r="V415" s="71">
        <v>31272.19</v>
      </c>
      <c r="W415" s="71">
        <v>0</v>
      </c>
      <c r="X415" s="71">
        <v>31272.19</v>
      </c>
      <c r="Y415" s="5">
        <f t="shared" si="24"/>
        <v>31272.19</v>
      </c>
      <c r="Z415" s="5">
        <f t="shared" si="25"/>
        <v>0</v>
      </c>
      <c r="AA415" s="5">
        <f t="shared" si="26"/>
        <v>0</v>
      </c>
      <c r="AB415" s="5">
        <f t="shared" si="27"/>
        <v>0</v>
      </c>
      <c r="AC415" s="4"/>
      <c r="AD415" s="4"/>
    </row>
    <row r="416" spans="1:30" ht="12.75" hidden="1" x14ac:dyDescent="0.2">
      <c r="A416" s="68" t="s">
        <v>28</v>
      </c>
      <c r="B416" s="68" t="s">
        <v>309</v>
      </c>
      <c r="C416" s="68" t="s">
        <v>30</v>
      </c>
      <c r="D416" s="68" t="s">
        <v>64</v>
      </c>
      <c r="E416" s="68" t="s">
        <v>310</v>
      </c>
      <c r="F416" s="68" t="s">
        <v>33</v>
      </c>
      <c r="G416" s="68" t="s">
        <v>34</v>
      </c>
      <c r="H416" s="69" t="s">
        <v>35</v>
      </c>
      <c r="I416" s="69" t="s">
        <v>35</v>
      </c>
      <c r="J416" s="96" t="s">
        <v>328</v>
      </c>
      <c r="K416" s="71">
        <v>480000</v>
      </c>
      <c r="L416" s="60">
        <v>-480000</v>
      </c>
      <c r="M416" s="71">
        <v>0</v>
      </c>
      <c r="N416" s="72"/>
      <c r="O416" s="71">
        <v>0</v>
      </c>
      <c r="P416" s="71">
        <v>0</v>
      </c>
      <c r="Q416" s="71">
        <v>0</v>
      </c>
      <c r="R416" s="59" t="s">
        <v>409</v>
      </c>
      <c r="S416" s="71">
        <v>0</v>
      </c>
      <c r="T416" s="71">
        <v>0</v>
      </c>
      <c r="U416" s="71">
        <v>0</v>
      </c>
      <c r="V416" s="71">
        <v>0</v>
      </c>
      <c r="W416" s="71">
        <v>0</v>
      </c>
      <c r="X416" s="71">
        <v>0</v>
      </c>
      <c r="Y416" s="5">
        <f t="shared" si="24"/>
        <v>0</v>
      </c>
      <c r="Z416" s="5">
        <f t="shared" si="25"/>
        <v>0</v>
      </c>
      <c r="AA416" s="5">
        <f t="shared" si="26"/>
        <v>0</v>
      </c>
      <c r="AB416" s="5">
        <f t="shared" si="27"/>
        <v>0</v>
      </c>
      <c r="AC416" s="4"/>
      <c r="AD416" s="4"/>
    </row>
    <row r="417" spans="1:30" ht="12.75" hidden="1" x14ac:dyDescent="0.2">
      <c r="A417" s="68" t="s">
        <v>28</v>
      </c>
      <c r="B417" s="68" t="s">
        <v>309</v>
      </c>
      <c r="C417" s="68" t="s">
        <v>30</v>
      </c>
      <c r="D417" s="68" t="s">
        <v>64</v>
      </c>
      <c r="E417" s="68" t="s">
        <v>310</v>
      </c>
      <c r="F417" s="68" t="s">
        <v>33</v>
      </c>
      <c r="G417" s="68" t="s">
        <v>34</v>
      </c>
      <c r="H417" s="69" t="s">
        <v>35</v>
      </c>
      <c r="I417" s="69" t="s">
        <v>35</v>
      </c>
      <c r="J417" s="96" t="s">
        <v>470</v>
      </c>
      <c r="K417" s="71">
        <v>150000</v>
      </c>
      <c r="L417" s="60">
        <v>-150000</v>
      </c>
      <c r="M417" s="71">
        <v>0</v>
      </c>
      <c r="N417" s="72"/>
      <c r="O417" s="71">
        <v>0</v>
      </c>
      <c r="P417" s="71">
        <v>0</v>
      </c>
      <c r="Q417" s="71">
        <v>0</v>
      </c>
      <c r="R417" s="59" t="s">
        <v>409</v>
      </c>
      <c r="S417" s="71">
        <v>0</v>
      </c>
      <c r="T417" s="71">
        <v>0</v>
      </c>
      <c r="U417" s="71">
        <v>0</v>
      </c>
      <c r="V417" s="71">
        <v>0</v>
      </c>
      <c r="W417" s="71">
        <v>0</v>
      </c>
      <c r="X417" s="71">
        <v>0</v>
      </c>
      <c r="Y417" s="5">
        <f t="shared" si="24"/>
        <v>0</v>
      </c>
      <c r="Z417" s="5">
        <f t="shared" si="25"/>
        <v>0</v>
      </c>
      <c r="AA417" s="5">
        <f t="shared" si="26"/>
        <v>0</v>
      </c>
      <c r="AB417" s="5">
        <f t="shared" si="27"/>
        <v>0</v>
      </c>
      <c r="AC417" s="4"/>
      <c r="AD417" s="4"/>
    </row>
    <row r="418" spans="1:30" ht="12.75" hidden="1" x14ac:dyDescent="0.2">
      <c r="A418" s="68" t="s">
        <v>28</v>
      </c>
      <c r="B418" s="68" t="s">
        <v>309</v>
      </c>
      <c r="C418" s="68" t="s">
        <v>30</v>
      </c>
      <c r="D418" s="68" t="s">
        <v>64</v>
      </c>
      <c r="E418" s="68" t="s">
        <v>310</v>
      </c>
      <c r="F418" s="68" t="s">
        <v>33</v>
      </c>
      <c r="G418" s="68" t="s">
        <v>34</v>
      </c>
      <c r="H418" s="69" t="s">
        <v>35</v>
      </c>
      <c r="I418" s="69" t="s">
        <v>35</v>
      </c>
      <c r="J418" s="96" t="s">
        <v>574</v>
      </c>
      <c r="K418" s="71">
        <v>351311</v>
      </c>
      <c r="L418" s="60">
        <v>-351311</v>
      </c>
      <c r="M418" s="71">
        <v>0</v>
      </c>
      <c r="N418" s="72"/>
      <c r="O418" s="71">
        <v>0</v>
      </c>
      <c r="P418" s="71">
        <v>0</v>
      </c>
      <c r="Q418" s="71">
        <v>0</v>
      </c>
      <c r="R418" s="59" t="s">
        <v>409</v>
      </c>
      <c r="S418" s="71">
        <v>0</v>
      </c>
      <c r="T418" s="71">
        <v>0</v>
      </c>
      <c r="U418" s="71">
        <v>0</v>
      </c>
      <c r="V418" s="71">
        <v>0</v>
      </c>
      <c r="W418" s="71">
        <v>0</v>
      </c>
      <c r="X418" s="71">
        <v>0</v>
      </c>
      <c r="Y418" s="5">
        <f t="shared" si="24"/>
        <v>0</v>
      </c>
      <c r="Z418" s="5">
        <f t="shared" si="25"/>
        <v>0</v>
      </c>
      <c r="AA418" s="5">
        <f t="shared" si="26"/>
        <v>0</v>
      </c>
      <c r="AB418" s="5">
        <f t="shared" si="27"/>
        <v>0</v>
      </c>
      <c r="AC418" s="4"/>
      <c r="AD418" s="4"/>
    </row>
    <row r="419" spans="1:30" ht="12.75" hidden="1" x14ac:dyDescent="0.2">
      <c r="A419" s="68" t="s">
        <v>28</v>
      </c>
      <c r="B419" s="68" t="s">
        <v>309</v>
      </c>
      <c r="C419" s="68" t="s">
        <v>30</v>
      </c>
      <c r="D419" s="68" t="s">
        <v>64</v>
      </c>
      <c r="E419" s="68" t="s">
        <v>310</v>
      </c>
      <c r="F419" s="68" t="s">
        <v>33</v>
      </c>
      <c r="G419" s="68" t="s">
        <v>34</v>
      </c>
      <c r="H419" s="69" t="s">
        <v>35</v>
      </c>
      <c r="I419" s="69" t="s">
        <v>35</v>
      </c>
      <c r="J419" s="96" t="s">
        <v>329</v>
      </c>
      <c r="K419" s="71">
        <v>46500</v>
      </c>
      <c r="L419" s="60">
        <v>-46500</v>
      </c>
      <c r="M419" s="71">
        <v>0</v>
      </c>
      <c r="N419" s="72"/>
      <c r="O419" s="71">
        <v>0</v>
      </c>
      <c r="P419" s="71">
        <v>0</v>
      </c>
      <c r="Q419" s="71">
        <v>0</v>
      </c>
      <c r="R419" s="59" t="s">
        <v>409</v>
      </c>
      <c r="S419" s="71">
        <v>0</v>
      </c>
      <c r="T419" s="71">
        <v>0</v>
      </c>
      <c r="U419" s="71">
        <v>0</v>
      </c>
      <c r="V419" s="71">
        <v>0</v>
      </c>
      <c r="W419" s="71">
        <v>0</v>
      </c>
      <c r="X419" s="71">
        <v>0</v>
      </c>
      <c r="Y419" s="5">
        <f t="shared" si="24"/>
        <v>0</v>
      </c>
      <c r="Z419" s="5">
        <f t="shared" si="25"/>
        <v>0</v>
      </c>
      <c r="AA419" s="5">
        <f t="shared" si="26"/>
        <v>0</v>
      </c>
      <c r="AB419" s="5">
        <f t="shared" si="27"/>
        <v>0</v>
      </c>
      <c r="AC419" s="4"/>
      <c r="AD419" s="4"/>
    </row>
    <row r="420" spans="1:30" ht="12.75" hidden="1" x14ac:dyDescent="0.2">
      <c r="A420" s="68" t="s">
        <v>28</v>
      </c>
      <c r="B420" s="68" t="s">
        <v>309</v>
      </c>
      <c r="C420" s="68" t="s">
        <v>30</v>
      </c>
      <c r="D420" s="68" t="s">
        <v>64</v>
      </c>
      <c r="E420" s="68" t="s">
        <v>310</v>
      </c>
      <c r="F420" s="68" t="s">
        <v>33</v>
      </c>
      <c r="G420" s="68" t="s">
        <v>34</v>
      </c>
      <c r="H420" s="69" t="s">
        <v>35</v>
      </c>
      <c r="I420" s="69" t="s">
        <v>35</v>
      </c>
      <c r="J420" s="70" t="s">
        <v>396</v>
      </c>
      <c r="K420" s="71">
        <v>594840</v>
      </c>
      <c r="L420" s="60">
        <v>-544590.68999999994</v>
      </c>
      <c r="M420" s="71">
        <v>50249.310000000056</v>
      </c>
      <c r="N420" s="72"/>
      <c r="O420" s="71">
        <v>50249.310000000012</v>
      </c>
      <c r="P420" s="71">
        <v>50249.310000000012</v>
      </c>
      <c r="Q420" s="71">
        <v>0</v>
      </c>
      <c r="R420" s="59" t="s">
        <v>409</v>
      </c>
      <c r="S420" s="71">
        <v>50249.31</v>
      </c>
      <c r="T420" s="71">
        <v>0</v>
      </c>
      <c r="U420" s="71">
        <v>0</v>
      </c>
      <c r="V420" s="71">
        <v>50249.31</v>
      </c>
      <c r="W420" s="71">
        <v>0</v>
      </c>
      <c r="X420" s="71">
        <v>37233.75</v>
      </c>
      <c r="Y420" s="5">
        <f t="shared" ref="Y420:Y440" si="28">S420+U420</f>
        <v>50249.31</v>
      </c>
      <c r="Z420" s="5">
        <f t="shared" ref="Z420:Z440" si="29">M420-N420-T420-Y420</f>
        <v>5.8207660913467407E-11</v>
      </c>
      <c r="AA420" s="5">
        <f t="shared" ref="AA420:AA440" si="30">Z420</f>
        <v>5.8207660913467407E-11</v>
      </c>
      <c r="AB420" s="5">
        <f t="shared" ref="AB420:AB440" si="31">Z420-AA420</f>
        <v>0</v>
      </c>
      <c r="AC420" s="4"/>
      <c r="AD420" s="4"/>
    </row>
    <row r="421" spans="1:30" ht="12.75" hidden="1" x14ac:dyDescent="0.2">
      <c r="A421" s="68" t="s">
        <v>28</v>
      </c>
      <c r="B421" s="68" t="s">
        <v>309</v>
      </c>
      <c r="C421" s="68" t="s">
        <v>30</v>
      </c>
      <c r="D421" s="68" t="s">
        <v>64</v>
      </c>
      <c r="E421" s="68" t="s">
        <v>310</v>
      </c>
      <c r="F421" s="68" t="s">
        <v>33</v>
      </c>
      <c r="G421" s="68" t="s">
        <v>34</v>
      </c>
      <c r="H421" s="69" t="s">
        <v>45</v>
      </c>
      <c r="I421" s="69" t="s">
        <v>35</v>
      </c>
      <c r="J421" s="70" t="s">
        <v>397</v>
      </c>
      <c r="K421" s="71">
        <v>0</v>
      </c>
      <c r="L421" s="60">
        <v>579173.85</v>
      </c>
      <c r="M421" s="71">
        <v>579173.85</v>
      </c>
      <c r="N421" s="72"/>
      <c r="O421" s="71">
        <v>579173.85</v>
      </c>
      <c r="P421" s="71">
        <v>579173.85</v>
      </c>
      <c r="Q421" s="71">
        <v>0</v>
      </c>
      <c r="R421" s="59" t="s">
        <v>409</v>
      </c>
      <c r="S421" s="71">
        <v>579173.85</v>
      </c>
      <c r="T421" s="71">
        <v>0</v>
      </c>
      <c r="U421" s="71">
        <v>0</v>
      </c>
      <c r="V421" s="71">
        <v>579173.85</v>
      </c>
      <c r="W421" s="71">
        <v>0</v>
      </c>
      <c r="X421" s="71">
        <v>579173.85</v>
      </c>
      <c r="Y421" s="5">
        <f t="shared" si="28"/>
        <v>579173.85</v>
      </c>
      <c r="Z421" s="5">
        <f t="shared" si="29"/>
        <v>0</v>
      </c>
      <c r="AA421" s="5">
        <f t="shared" si="30"/>
        <v>0</v>
      </c>
      <c r="AB421" s="5">
        <f t="shared" si="31"/>
        <v>0</v>
      </c>
      <c r="AC421" s="4"/>
      <c r="AD421" s="4"/>
    </row>
    <row r="422" spans="1:30" ht="12.75" hidden="1" x14ac:dyDescent="0.2">
      <c r="A422" s="68" t="s">
        <v>28</v>
      </c>
      <c r="B422" s="68" t="s">
        <v>309</v>
      </c>
      <c r="C422" s="68" t="s">
        <v>30</v>
      </c>
      <c r="D422" s="68" t="s">
        <v>64</v>
      </c>
      <c r="E422" s="68" t="s">
        <v>310</v>
      </c>
      <c r="F422" s="68" t="s">
        <v>33</v>
      </c>
      <c r="G422" s="68" t="s">
        <v>34</v>
      </c>
      <c r="H422" s="69" t="s">
        <v>45</v>
      </c>
      <c r="I422" s="69" t="s">
        <v>35</v>
      </c>
      <c r="J422" s="68" t="s">
        <v>471</v>
      </c>
      <c r="K422" s="71">
        <v>0</v>
      </c>
      <c r="L422" s="60">
        <v>120000</v>
      </c>
      <c r="M422" s="71">
        <v>120000</v>
      </c>
      <c r="N422" s="72"/>
      <c r="O422" s="71">
        <v>120000</v>
      </c>
      <c r="P422" s="71">
        <v>120000</v>
      </c>
      <c r="Q422" s="71">
        <v>0</v>
      </c>
      <c r="R422" s="59" t="s">
        <v>409</v>
      </c>
      <c r="S422" s="71">
        <v>120000</v>
      </c>
      <c r="T422" s="71">
        <v>0</v>
      </c>
      <c r="U422" s="71">
        <v>0</v>
      </c>
      <c r="V422" s="71">
        <v>120000</v>
      </c>
      <c r="W422" s="71">
        <v>0</v>
      </c>
      <c r="X422" s="71">
        <v>110000</v>
      </c>
      <c r="Y422" s="5">
        <f t="shared" si="28"/>
        <v>120000</v>
      </c>
      <c r="Z422" s="5">
        <f t="shared" si="29"/>
        <v>0</v>
      </c>
      <c r="AA422" s="5">
        <f t="shared" si="30"/>
        <v>0</v>
      </c>
      <c r="AB422" s="5">
        <f t="shared" si="31"/>
        <v>0</v>
      </c>
      <c r="AC422" s="4"/>
      <c r="AD422" s="4"/>
    </row>
    <row r="423" spans="1:30" ht="12.75" hidden="1" x14ac:dyDescent="0.2">
      <c r="A423" s="68" t="s">
        <v>28</v>
      </c>
      <c r="B423" s="68" t="s">
        <v>309</v>
      </c>
      <c r="C423" s="68" t="s">
        <v>30</v>
      </c>
      <c r="D423" s="68" t="s">
        <v>64</v>
      </c>
      <c r="E423" s="68" t="s">
        <v>310</v>
      </c>
      <c r="F423" s="68" t="s">
        <v>55</v>
      </c>
      <c r="G423" s="68" t="s">
        <v>44</v>
      </c>
      <c r="H423" s="69" t="s">
        <v>35</v>
      </c>
      <c r="I423" s="69" t="s">
        <v>45</v>
      </c>
      <c r="J423" s="70" t="s">
        <v>472</v>
      </c>
      <c r="K423" s="71">
        <v>112286</v>
      </c>
      <c r="L423" s="60">
        <v>-84000.74</v>
      </c>
      <c r="M423" s="71">
        <v>28285.259999999995</v>
      </c>
      <c r="N423" s="72"/>
      <c r="O423" s="71">
        <v>28285.260000000002</v>
      </c>
      <c r="P423" s="71">
        <v>28285.259999999995</v>
      </c>
      <c r="Q423" s="71">
        <v>0</v>
      </c>
      <c r="R423" s="59" t="s">
        <v>409</v>
      </c>
      <c r="S423" s="71"/>
      <c r="T423" s="71">
        <v>0</v>
      </c>
      <c r="U423" s="71">
        <v>28285.260000000002</v>
      </c>
      <c r="V423" s="71">
        <v>28285.260000000002</v>
      </c>
      <c r="W423" s="71">
        <v>0</v>
      </c>
      <c r="X423" s="71">
        <v>25295.260000000002</v>
      </c>
      <c r="Y423" s="5">
        <f t="shared" si="28"/>
        <v>28285.260000000002</v>
      </c>
      <c r="Z423" s="5">
        <f t="shared" si="29"/>
        <v>0</v>
      </c>
      <c r="AA423" s="5">
        <f t="shared" si="30"/>
        <v>0</v>
      </c>
      <c r="AB423" s="5">
        <f t="shared" si="31"/>
        <v>0</v>
      </c>
      <c r="AC423" s="4"/>
      <c r="AD423" s="4"/>
    </row>
    <row r="424" spans="1:30" ht="12.75" hidden="1" x14ac:dyDescent="0.2">
      <c r="A424" s="68" t="s">
        <v>28</v>
      </c>
      <c r="B424" s="68" t="s">
        <v>309</v>
      </c>
      <c r="C424" s="68" t="s">
        <v>30</v>
      </c>
      <c r="D424" s="68" t="s">
        <v>64</v>
      </c>
      <c r="E424" s="68" t="s">
        <v>32</v>
      </c>
      <c r="F424" s="68" t="s">
        <v>55</v>
      </c>
      <c r="G424" s="68" t="s">
        <v>44</v>
      </c>
      <c r="H424" s="69" t="s">
        <v>45</v>
      </c>
      <c r="I424" s="69" t="s">
        <v>45</v>
      </c>
      <c r="J424" s="70" t="s">
        <v>537</v>
      </c>
      <c r="K424" s="71"/>
      <c r="L424" s="60">
        <v>3705000</v>
      </c>
      <c r="M424" s="71">
        <v>3705000</v>
      </c>
      <c r="N424" s="72"/>
      <c r="O424" s="71">
        <v>3705000</v>
      </c>
      <c r="P424" s="71">
        <v>3705000</v>
      </c>
      <c r="Q424" s="71">
        <v>0</v>
      </c>
      <c r="R424" s="59" t="s">
        <v>409</v>
      </c>
      <c r="S424" s="71"/>
      <c r="T424" s="71">
        <v>0</v>
      </c>
      <c r="U424" s="71">
        <v>3705000</v>
      </c>
      <c r="V424" s="71">
        <v>3705000</v>
      </c>
      <c r="W424" s="71">
        <v>0</v>
      </c>
      <c r="X424" s="71">
        <v>0</v>
      </c>
      <c r="Y424" s="5">
        <f t="shared" si="28"/>
        <v>3705000</v>
      </c>
      <c r="Z424" s="5">
        <f t="shared" si="29"/>
        <v>0</v>
      </c>
      <c r="AA424" s="5">
        <f t="shared" si="30"/>
        <v>0</v>
      </c>
      <c r="AB424" s="5">
        <f t="shared" si="31"/>
        <v>0</v>
      </c>
      <c r="AC424" s="4"/>
      <c r="AD424" s="4"/>
    </row>
    <row r="425" spans="1:30" ht="12.75" hidden="1" x14ac:dyDescent="0.2">
      <c r="A425" s="68" t="s">
        <v>28</v>
      </c>
      <c r="B425" s="68" t="s">
        <v>309</v>
      </c>
      <c r="C425" s="68" t="s">
        <v>30</v>
      </c>
      <c r="D425" s="68" t="s">
        <v>64</v>
      </c>
      <c r="E425" s="68" t="s">
        <v>32</v>
      </c>
      <c r="F425" s="68" t="s">
        <v>55</v>
      </c>
      <c r="G425" s="68" t="s">
        <v>44</v>
      </c>
      <c r="H425" s="69" t="s">
        <v>45</v>
      </c>
      <c r="I425" s="69" t="s">
        <v>45</v>
      </c>
      <c r="J425" s="70" t="s">
        <v>538</v>
      </c>
      <c r="K425" s="71"/>
      <c r="L425" s="60">
        <v>1970420</v>
      </c>
      <c r="M425" s="71">
        <v>1970420</v>
      </c>
      <c r="N425" s="72"/>
      <c r="O425" s="71">
        <v>1970420</v>
      </c>
      <c r="P425" s="71">
        <v>1970420</v>
      </c>
      <c r="Q425" s="71">
        <v>0</v>
      </c>
      <c r="R425" s="59" t="s">
        <v>409</v>
      </c>
      <c r="S425" s="71"/>
      <c r="T425" s="71">
        <v>0</v>
      </c>
      <c r="U425" s="71">
        <v>1970420</v>
      </c>
      <c r="V425" s="71">
        <v>1970420</v>
      </c>
      <c r="W425" s="71">
        <v>0</v>
      </c>
      <c r="X425" s="71">
        <v>0</v>
      </c>
      <c r="Y425" s="5">
        <f t="shared" si="28"/>
        <v>1970420</v>
      </c>
      <c r="Z425" s="5">
        <f t="shared" si="29"/>
        <v>0</v>
      </c>
      <c r="AA425" s="5">
        <f t="shared" si="30"/>
        <v>0</v>
      </c>
      <c r="AB425" s="5">
        <f t="shared" si="31"/>
        <v>0</v>
      </c>
      <c r="AC425" s="4"/>
      <c r="AD425" s="4"/>
    </row>
    <row r="426" spans="1:30" ht="12.75" hidden="1" x14ac:dyDescent="0.2">
      <c r="A426" s="68" t="s">
        <v>28</v>
      </c>
      <c r="B426" s="68" t="s">
        <v>309</v>
      </c>
      <c r="C426" s="68" t="s">
        <v>30</v>
      </c>
      <c r="D426" s="68" t="s">
        <v>64</v>
      </c>
      <c r="E426" s="68" t="s">
        <v>32</v>
      </c>
      <c r="F426" s="68" t="s">
        <v>55</v>
      </c>
      <c r="G426" s="68" t="s">
        <v>44</v>
      </c>
      <c r="H426" s="69" t="s">
        <v>45</v>
      </c>
      <c r="I426" s="97" t="s">
        <v>45</v>
      </c>
      <c r="J426" s="70" t="s">
        <v>539</v>
      </c>
      <c r="K426" s="71"/>
      <c r="L426" s="60">
        <v>639816.60000000009</v>
      </c>
      <c r="M426" s="71">
        <v>639816.60000000009</v>
      </c>
      <c r="N426" s="72"/>
      <c r="O426" s="71">
        <v>639816.60000000009</v>
      </c>
      <c r="P426" s="71">
        <v>639816.60000000009</v>
      </c>
      <c r="Q426" s="71">
        <v>0</v>
      </c>
      <c r="R426" s="59" t="s">
        <v>409</v>
      </c>
      <c r="S426" s="71"/>
      <c r="T426" s="71">
        <v>0</v>
      </c>
      <c r="U426" s="71">
        <v>639816.60000000009</v>
      </c>
      <c r="V426" s="71">
        <v>639816.60000000009</v>
      </c>
      <c r="W426" s="71">
        <v>0</v>
      </c>
      <c r="X426" s="71">
        <v>0</v>
      </c>
      <c r="Y426" s="5">
        <f t="shared" si="28"/>
        <v>639816.60000000009</v>
      </c>
      <c r="Z426" s="5">
        <f t="shared" si="29"/>
        <v>0</v>
      </c>
      <c r="AA426" s="5">
        <f t="shared" si="30"/>
        <v>0</v>
      </c>
      <c r="AB426" s="5">
        <f t="shared" si="31"/>
        <v>0</v>
      </c>
      <c r="AC426" s="4"/>
      <c r="AD426" s="4"/>
    </row>
    <row r="427" spans="1:30" ht="12.75" hidden="1" x14ac:dyDescent="0.2">
      <c r="A427" s="68" t="s">
        <v>28</v>
      </c>
      <c r="B427" s="68" t="s">
        <v>309</v>
      </c>
      <c r="C427" s="68" t="s">
        <v>30</v>
      </c>
      <c r="D427" s="68" t="s">
        <v>64</v>
      </c>
      <c r="E427" s="68" t="s">
        <v>32</v>
      </c>
      <c r="F427" s="68" t="s">
        <v>55</v>
      </c>
      <c r="G427" s="68" t="s">
        <v>44</v>
      </c>
      <c r="H427" s="69" t="s">
        <v>45</v>
      </c>
      <c r="I427" s="69" t="s">
        <v>45</v>
      </c>
      <c r="J427" s="70" t="s">
        <v>575</v>
      </c>
      <c r="K427" s="71"/>
      <c r="L427" s="60">
        <v>8050000</v>
      </c>
      <c r="M427" s="71">
        <v>8050000</v>
      </c>
      <c r="N427" s="72"/>
      <c r="O427" s="71">
        <v>8050000</v>
      </c>
      <c r="P427" s="71">
        <v>8050000</v>
      </c>
      <c r="Q427" s="71">
        <v>0</v>
      </c>
      <c r="R427" s="59" t="s">
        <v>409</v>
      </c>
      <c r="S427" s="71"/>
      <c r="T427" s="71">
        <v>0</v>
      </c>
      <c r="U427" s="71">
        <v>8050000</v>
      </c>
      <c r="V427" s="71">
        <v>8050000</v>
      </c>
      <c r="W427" s="71">
        <v>0</v>
      </c>
      <c r="X427" s="71">
        <v>8050000</v>
      </c>
      <c r="Y427" s="5">
        <f t="shared" si="28"/>
        <v>8050000</v>
      </c>
      <c r="Z427" s="5">
        <f t="shared" si="29"/>
        <v>0</v>
      </c>
      <c r="AA427" s="5">
        <f t="shared" si="30"/>
        <v>0</v>
      </c>
      <c r="AB427" s="5">
        <f t="shared" si="31"/>
        <v>0</v>
      </c>
      <c r="AC427" s="4"/>
      <c r="AD427" s="4"/>
    </row>
    <row r="428" spans="1:30" ht="12.75" hidden="1" x14ac:dyDescent="0.2">
      <c r="A428" s="68" t="s">
        <v>28</v>
      </c>
      <c r="B428" s="68" t="s">
        <v>309</v>
      </c>
      <c r="C428" s="68" t="s">
        <v>30</v>
      </c>
      <c r="D428" s="68" t="s">
        <v>64</v>
      </c>
      <c r="E428" s="68" t="s">
        <v>32</v>
      </c>
      <c r="F428" s="68" t="s">
        <v>33</v>
      </c>
      <c r="G428" s="68" t="s">
        <v>44</v>
      </c>
      <c r="H428" s="69" t="s">
        <v>45</v>
      </c>
      <c r="I428" s="69" t="s">
        <v>45</v>
      </c>
      <c r="J428" s="70" t="s">
        <v>576</v>
      </c>
      <c r="K428" s="71"/>
      <c r="L428" s="60">
        <v>128000</v>
      </c>
      <c r="M428" s="71">
        <v>128000</v>
      </c>
      <c r="N428" s="72"/>
      <c r="O428" s="71">
        <v>128000</v>
      </c>
      <c r="P428" s="71">
        <v>128000</v>
      </c>
      <c r="Q428" s="71">
        <v>0</v>
      </c>
      <c r="R428" s="59" t="s">
        <v>409</v>
      </c>
      <c r="S428" s="71"/>
      <c r="T428" s="71">
        <v>0</v>
      </c>
      <c r="U428" s="71">
        <v>128000</v>
      </c>
      <c r="V428" s="71">
        <v>128000</v>
      </c>
      <c r="W428" s="71">
        <v>0</v>
      </c>
      <c r="X428" s="71">
        <v>128000</v>
      </c>
      <c r="Y428" s="5">
        <f t="shared" si="28"/>
        <v>128000</v>
      </c>
      <c r="Z428" s="5">
        <f t="shared" si="29"/>
        <v>0</v>
      </c>
      <c r="AA428" s="5">
        <f t="shared" si="30"/>
        <v>0</v>
      </c>
      <c r="AB428" s="5">
        <f t="shared" si="31"/>
        <v>0</v>
      </c>
      <c r="AC428" s="4"/>
      <c r="AD428" s="4"/>
    </row>
    <row r="429" spans="1:30" ht="12.75" hidden="1" x14ac:dyDescent="0.2">
      <c r="A429" s="68" t="s">
        <v>28</v>
      </c>
      <c r="B429" s="68" t="s">
        <v>309</v>
      </c>
      <c r="C429" s="56" t="s">
        <v>30</v>
      </c>
      <c r="D429" s="68" t="s">
        <v>64</v>
      </c>
      <c r="E429" s="56" t="s">
        <v>32</v>
      </c>
      <c r="F429" s="56" t="s">
        <v>33</v>
      </c>
      <c r="G429" s="56" t="s">
        <v>44</v>
      </c>
      <c r="H429" s="57" t="s">
        <v>45</v>
      </c>
      <c r="I429" s="57" t="s">
        <v>45</v>
      </c>
      <c r="J429" s="98" t="s">
        <v>390</v>
      </c>
      <c r="K429" s="85">
        <v>0</v>
      </c>
      <c r="L429" s="65">
        <v>15659.8</v>
      </c>
      <c r="M429" s="85">
        <v>15659.8</v>
      </c>
      <c r="N429" s="86"/>
      <c r="O429" s="85">
        <v>15659.8</v>
      </c>
      <c r="P429" s="85">
        <v>15659.8</v>
      </c>
      <c r="Q429" s="85">
        <v>0</v>
      </c>
      <c r="R429" s="59" t="s">
        <v>409</v>
      </c>
      <c r="S429" s="71"/>
      <c r="T429" s="85">
        <v>0</v>
      </c>
      <c r="U429" s="85">
        <v>15659.8</v>
      </c>
      <c r="V429" s="85">
        <v>15659.8</v>
      </c>
      <c r="W429" s="85">
        <v>0</v>
      </c>
      <c r="X429" s="85">
        <v>15659.8</v>
      </c>
      <c r="Y429" s="5">
        <f t="shared" si="28"/>
        <v>15659.8</v>
      </c>
      <c r="Z429" s="5">
        <f t="shared" si="29"/>
        <v>0</v>
      </c>
      <c r="AA429" s="5">
        <f t="shared" si="30"/>
        <v>0</v>
      </c>
      <c r="AB429" s="5">
        <f t="shared" si="31"/>
        <v>0</v>
      </c>
      <c r="AC429" s="4"/>
      <c r="AD429" s="4"/>
    </row>
    <row r="430" spans="1:30" ht="12.75" hidden="1" x14ac:dyDescent="0.2">
      <c r="A430" s="68" t="s">
        <v>28</v>
      </c>
      <c r="B430" s="68" t="s">
        <v>309</v>
      </c>
      <c r="C430" s="68" t="s">
        <v>30</v>
      </c>
      <c r="D430" s="68" t="s">
        <v>64</v>
      </c>
      <c r="E430" s="68" t="s">
        <v>310</v>
      </c>
      <c r="F430" s="68" t="s">
        <v>33</v>
      </c>
      <c r="G430" s="68" t="s">
        <v>34</v>
      </c>
      <c r="H430" s="69" t="s">
        <v>35</v>
      </c>
      <c r="I430" s="69" t="s">
        <v>35</v>
      </c>
      <c r="J430" s="96" t="s">
        <v>333</v>
      </c>
      <c r="K430" s="71">
        <v>602485</v>
      </c>
      <c r="L430" s="60">
        <v>-602485</v>
      </c>
      <c r="M430" s="71">
        <v>0</v>
      </c>
      <c r="N430" s="72"/>
      <c r="O430" s="71">
        <v>0</v>
      </c>
      <c r="P430" s="76">
        <v>0</v>
      </c>
      <c r="Q430" s="71">
        <v>0</v>
      </c>
      <c r="R430" s="59" t="s">
        <v>409</v>
      </c>
      <c r="S430" s="71">
        <v>0</v>
      </c>
      <c r="T430" s="71">
        <v>0</v>
      </c>
      <c r="U430" s="71">
        <v>0</v>
      </c>
      <c r="V430" s="71">
        <v>0</v>
      </c>
      <c r="W430" s="71">
        <v>0</v>
      </c>
      <c r="X430" s="71">
        <v>0</v>
      </c>
      <c r="Y430" s="5">
        <f t="shared" si="28"/>
        <v>0</v>
      </c>
      <c r="Z430" s="5">
        <f t="shared" si="29"/>
        <v>0</v>
      </c>
      <c r="AA430" s="5">
        <f t="shared" si="30"/>
        <v>0</v>
      </c>
      <c r="AB430" s="5">
        <f t="shared" si="31"/>
        <v>0</v>
      </c>
      <c r="AC430" s="4"/>
      <c r="AD430" s="4"/>
    </row>
    <row r="431" spans="1:30" ht="12.75" hidden="1" x14ac:dyDescent="0.2">
      <c r="A431" s="68" t="s">
        <v>28</v>
      </c>
      <c r="B431" s="68" t="s">
        <v>309</v>
      </c>
      <c r="C431" s="68" t="s">
        <v>30</v>
      </c>
      <c r="D431" s="68" t="s">
        <v>64</v>
      </c>
      <c r="E431" s="68" t="s">
        <v>310</v>
      </c>
      <c r="F431" s="68" t="s">
        <v>33</v>
      </c>
      <c r="G431" s="68" t="s">
        <v>34</v>
      </c>
      <c r="H431" s="69" t="s">
        <v>35</v>
      </c>
      <c r="I431" s="69" t="s">
        <v>35</v>
      </c>
      <c r="J431" s="70" t="s">
        <v>407</v>
      </c>
      <c r="K431" s="71">
        <v>50400</v>
      </c>
      <c r="L431" s="60">
        <v>49220</v>
      </c>
      <c r="M431" s="71">
        <v>99620</v>
      </c>
      <c r="N431" s="72"/>
      <c r="O431" s="71">
        <v>99620</v>
      </c>
      <c r="P431" s="71">
        <v>99620</v>
      </c>
      <c r="Q431" s="71">
        <v>0</v>
      </c>
      <c r="R431" s="59" t="s">
        <v>409</v>
      </c>
      <c r="S431" s="71">
        <v>99620</v>
      </c>
      <c r="T431" s="71">
        <v>0</v>
      </c>
      <c r="U431" s="71">
        <v>0</v>
      </c>
      <c r="V431" s="71">
        <v>99620</v>
      </c>
      <c r="W431" s="71">
        <v>0</v>
      </c>
      <c r="X431" s="71">
        <v>0</v>
      </c>
      <c r="Y431" s="5">
        <f t="shared" si="28"/>
        <v>99620</v>
      </c>
      <c r="Z431" s="5">
        <f t="shared" si="29"/>
        <v>0</v>
      </c>
      <c r="AA431" s="5">
        <f t="shared" si="30"/>
        <v>0</v>
      </c>
      <c r="AB431" s="5">
        <f t="shared" si="31"/>
        <v>0</v>
      </c>
      <c r="AC431" s="4"/>
      <c r="AD431" s="4"/>
    </row>
    <row r="432" spans="1:30" ht="12.75" x14ac:dyDescent="0.2">
      <c r="A432" s="68" t="s">
        <v>28</v>
      </c>
      <c r="B432" s="68" t="s">
        <v>309</v>
      </c>
      <c r="C432" s="68" t="s">
        <v>30</v>
      </c>
      <c r="D432" s="68" t="s">
        <v>64</v>
      </c>
      <c r="E432" s="68" t="s">
        <v>316</v>
      </c>
      <c r="F432" s="68" t="s">
        <v>33</v>
      </c>
      <c r="G432" s="68" t="s">
        <v>34</v>
      </c>
      <c r="H432" s="69" t="s">
        <v>35</v>
      </c>
      <c r="I432" s="69" t="s">
        <v>35</v>
      </c>
      <c r="J432" s="70" t="s">
        <v>317</v>
      </c>
      <c r="K432" s="71">
        <v>225159</v>
      </c>
      <c r="L432" s="60">
        <v>-9723.9500000000007</v>
      </c>
      <c r="M432" s="71">
        <v>215435.05</v>
      </c>
      <c r="N432" s="72"/>
      <c r="O432" s="71">
        <v>215435.05</v>
      </c>
      <c r="P432" s="71">
        <v>215435.05</v>
      </c>
      <c r="Q432" s="71">
        <v>0</v>
      </c>
      <c r="R432" s="59" t="s">
        <v>409</v>
      </c>
      <c r="S432" s="71">
        <v>215435.05000000002</v>
      </c>
      <c r="T432" s="71">
        <v>0</v>
      </c>
      <c r="U432" s="71">
        <v>0</v>
      </c>
      <c r="V432" s="71">
        <v>215435.05000000002</v>
      </c>
      <c r="W432" s="71">
        <v>0</v>
      </c>
      <c r="X432" s="71">
        <v>175578.26</v>
      </c>
      <c r="Y432" s="5">
        <f t="shared" si="28"/>
        <v>215435.05000000002</v>
      </c>
      <c r="Z432" s="5">
        <f t="shared" si="29"/>
        <v>0</v>
      </c>
      <c r="AA432" s="5">
        <f t="shared" si="30"/>
        <v>0</v>
      </c>
      <c r="AB432" s="5">
        <f t="shared" si="31"/>
        <v>0</v>
      </c>
      <c r="AC432" s="4"/>
      <c r="AD432" s="4"/>
    </row>
    <row r="433" spans="1:30" ht="12.75" x14ac:dyDescent="0.2">
      <c r="A433" s="68" t="s">
        <v>28</v>
      </c>
      <c r="B433" s="68" t="s">
        <v>309</v>
      </c>
      <c r="C433" s="68" t="s">
        <v>30</v>
      </c>
      <c r="D433" s="68" t="s">
        <v>64</v>
      </c>
      <c r="E433" s="68" t="s">
        <v>316</v>
      </c>
      <c r="F433" s="68" t="s">
        <v>33</v>
      </c>
      <c r="G433" s="68" t="s">
        <v>34</v>
      </c>
      <c r="H433" s="69" t="s">
        <v>35</v>
      </c>
      <c r="I433" s="69" t="s">
        <v>35</v>
      </c>
      <c r="J433" s="99" t="s">
        <v>330</v>
      </c>
      <c r="K433" s="71">
        <v>220000</v>
      </c>
      <c r="L433" s="60">
        <v>-220000</v>
      </c>
      <c r="M433" s="71">
        <v>0</v>
      </c>
      <c r="N433" s="72"/>
      <c r="O433" s="71">
        <v>0</v>
      </c>
      <c r="P433" s="71">
        <v>0</v>
      </c>
      <c r="Q433" s="71">
        <v>0</v>
      </c>
      <c r="R433" s="59" t="s">
        <v>409</v>
      </c>
      <c r="S433" s="71">
        <v>0</v>
      </c>
      <c r="T433" s="71">
        <v>0</v>
      </c>
      <c r="U433" s="71">
        <v>0</v>
      </c>
      <c r="V433" s="71">
        <v>0</v>
      </c>
      <c r="W433" s="71">
        <v>0</v>
      </c>
      <c r="X433" s="71">
        <v>0</v>
      </c>
      <c r="Y433" s="5">
        <f t="shared" si="28"/>
        <v>0</v>
      </c>
      <c r="Z433" s="5">
        <f t="shared" si="29"/>
        <v>0</v>
      </c>
      <c r="AA433" s="5">
        <f t="shared" si="30"/>
        <v>0</v>
      </c>
      <c r="AB433" s="5">
        <f t="shared" si="31"/>
        <v>0</v>
      </c>
      <c r="AC433" s="4"/>
      <c r="AD433" s="4"/>
    </row>
    <row r="434" spans="1:30" ht="12.75" x14ac:dyDescent="0.2">
      <c r="A434" s="68" t="s">
        <v>28</v>
      </c>
      <c r="B434" s="68" t="s">
        <v>309</v>
      </c>
      <c r="C434" s="68" t="s">
        <v>30</v>
      </c>
      <c r="D434" s="68" t="s">
        <v>64</v>
      </c>
      <c r="E434" s="68" t="s">
        <v>316</v>
      </c>
      <c r="F434" s="68" t="s">
        <v>33</v>
      </c>
      <c r="G434" s="68" t="s">
        <v>34</v>
      </c>
      <c r="H434" s="69" t="s">
        <v>35</v>
      </c>
      <c r="I434" s="69" t="s">
        <v>35</v>
      </c>
      <c r="J434" s="96" t="s">
        <v>334</v>
      </c>
      <c r="K434" s="71">
        <v>107001</v>
      </c>
      <c r="L434" s="60">
        <v>-107001</v>
      </c>
      <c r="M434" s="71">
        <v>0</v>
      </c>
      <c r="N434" s="72"/>
      <c r="O434" s="71">
        <v>0</v>
      </c>
      <c r="P434" s="71">
        <v>0</v>
      </c>
      <c r="Q434" s="71">
        <v>0</v>
      </c>
      <c r="R434" s="59" t="s">
        <v>409</v>
      </c>
      <c r="S434" s="71">
        <v>0</v>
      </c>
      <c r="T434" s="71">
        <v>0</v>
      </c>
      <c r="U434" s="71">
        <v>0</v>
      </c>
      <c r="V434" s="71">
        <v>0</v>
      </c>
      <c r="W434" s="71">
        <v>0</v>
      </c>
      <c r="X434" s="71">
        <v>0</v>
      </c>
      <c r="Y434" s="5">
        <f t="shared" si="28"/>
        <v>0</v>
      </c>
      <c r="Z434" s="5">
        <f t="shared" si="29"/>
        <v>0</v>
      </c>
      <c r="AA434" s="5">
        <f t="shared" si="30"/>
        <v>0</v>
      </c>
      <c r="AB434" s="5">
        <f t="shared" si="31"/>
        <v>0</v>
      </c>
      <c r="AC434" s="4"/>
      <c r="AD434" s="4"/>
    </row>
    <row r="435" spans="1:30" ht="12.75" x14ac:dyDescent="0.2">
      <c r="A435" s="68" t="s">
        <v>28</v>
      </c>
      <c r="B435" s="68" t="s">
        <v>309</v>
      </c>
      <c r="C435" s="68" t="s">
        <v>30</v>
      </c>
      <c r="D435" s="68" t="s">
        <v>64</v>
      </c>
      <c r="E435" s="68" t="s">
        <v>316</v>
      </c>
      <c r="F435" s="68" t="s">
        <v>33</v>
      </c>
      <c r="G435" s="68" t="s">
        <v>34</v>
      </c>
      <c r="H435" s="69" t="s">
        <v>35</v>
      </c>
      <c r="I435" s="69" t="s">
        <v>35</v>
      </c>
      <c r="J435" s="70" t="s">
        <v>331</v>
      </c>
      <c r="K435" s="71">
        <v>380860</v>
      </c>
      <c r="L435" s="60">
        <v>-4519.4799999999996</v>
      </c>
      <c r="M435" s="71">
        <v>376340.52</v>
      </c>
      <c r="N435" s="72"/>
      <c r="O435" s="71">
        <v>376340.52000000008</v>
      </c>
      <c r="P435" s="71">
        <v>376340.52000000008</v>
      </c>
      <c r="Q435" s="71">
        <v>0</v>
      </c>
      <c r="R435" s="59" t="s">
        <v>409</v>
      </c>
      <c r="S435" s="71">
        <v>376340.51999999996</v>
      </c>
      <c r="T435" s="71">
        <v>0</v>
      </c>
      <c r="U435" s="71">
        <v>0</v>
      </c>
      <c r="V435" s="71">
        <v>376340.51999999996</v>
      </c>
      <c r="W435" s="71">
        <v>5.8207660913467407E-11</v>
      </c>
      <c r="X435" s="71">
        <v>250659.80000000002</v>
      </c>
      <c r="Y435" s="5">
        <f t="shared" si="28"/>
        <v>376340.51999999996</v>
      </c>
      <c r="Z435" s="5">
        <f t="shared" si="29"/>
        <v>0</v>
      </c>
      <c r="AA435" s="5">
        <f t="shared" si="30"/>
        <v>0</v>
      </c>
      <c r="AB435" s="5">
        <f t="shared" si="31"/>
        <v>0</v>
      </c>
      <c r="AC435" s="4"/>
      <c r="AD435" s="4"/>
    </row>
    <row r="436" spans="1:30" ht="12.75" x14ac:dyDescent="0.2">
      <c r="A436" s="68" t="s">
        <v>28</v>
      </c>
      <c r="B436" s="68" t="s">
        <v>309</v>
      </c>
      <c r="C436" s="68" t="s">
        <v>30</v>
      </c>
      <c r="D436" s="68" t="s">
        <v>64</v>
      </c>
      <c r="E436" s="68" t="s">
        <v>316</v>
      </c>
      <c r="F436" s="68" t="s">
        <v>33</v>
      </c>
      <c r="G436" s="68" t="s">
        <v>34</v>
      </c>
      <c r="H436" s="69" t="s">
        <v>35</v>
      </c>
      <c r="I436" s="69" t="s">
        <v>35</v>
      </c>
      <c r="J436" s="70" t="s">
        <v>332</v>
      </c>
      <c r="K436" s="71">
        <v>156142</v>
      </c>
      <c r="L436" s="60">
        <v>4566.08</v>
      </c>
      <c r="M436" s="71">
        <v>160708.07999999999</v>
      </c>
      <c r="N436" s="72"/>
      <c r="O436" s="71">
        <v>160708.07999999999</v>
      </c>
      <c r="P436" s="71">
        <v>160708.07999999999</v>
      </c>
      <c r="Q436" s="71">
        <v>0</v>
      </c>
      <c r="R436" s="59" t="s">
        <v>409</v>
      </c>
      <c r="S436" s="71">
        <v>160708.07999999999</v>
      </c>
      <c r="T436" s="71">
        <v>0</v>
      </c>
      <c r="U436" s="71">
        <v>0</v>
      </c>
      <c r="V436" s="71">
        <v>160708.07999999999</v>
      </c>
      <c r="W436" s="71">
        <v>0</v>
      </c>
      <c r="X436" s="71">
        <v>147315.74</v>
      </c>
      <c r="Y436" s="5">
        <f t="shared" si="28"/>
        <v>160708.07999999999</v>
      </c>
      <c r="Z436" s="5">
        <f t="shared" si="29"/>
        <v>0</v>
      </c>
      <c r="AA436" s="5">
        <f t="shared" si="30"/>
        <v>0</v>
      </c>
      <c r="AB436" s="5">
        <f t="shared" si="31"/>
        <v>0</v>
      </c>
      <c r="AC436" s="4"/>
      <c r="AD436" s="4"/>
    </row>
    <row r="437" spans="1:30" ht="12.75" x14ac:dyDescent="0.2">
      <c r="A437" s="68" t="s">
        <v>28</v>
      </c>
      <c r="B437" s="68" t="s">
        <v>309</v>
      </c>
      <c r="C437" s="68" t="s">
        <v>30</v>
      </c>
      <c r="D437" s="68" t="s">
        <v>64</v>
      </c>
      <c r="E437" s="68" t="s">
        <v>316</v>
      </c>
      <c r="F437" s="68" t="s">
        <v>33</v>
      </c>
      <c r="G437" s="56" t="s">
        <v>44</v>
      </c>
      <c r="H437" s="69" t="s">
        <v>45</v>
      </c>
      <c r="I437" s="57" t="s">
        <v>45</v>
      </c>
      <c r="J437" s="70" t="s">
        <v>540</v>
      </c>
      <c r="K437" s="71">
        <v>0</v>
      </c>
      <c r="L437" s="60">
        <v>595.07000000000005</v>
      </c>
      <c r="M437" s="71">
        <v>595.07000000000005</v>
      </c>
      <c r="N437" s="72"/>
      <c r="O437" s="71">
        <v>595.07000000000005</v>
      </c>
      <c r="P437" s="71">
        <v>595.07000000000005</v>
      </c>
      <c r="Q437" s="71">
        <v>0</v>
      </c>
      <c r="R437" s="59" t="s">
        <v>409</v>
      </c>
      <c r="S437" s="71"/>
      <c r="T437" s="71">
        <v>0</v>
      </c>
      <c r="U437" s="71">
        <v>595.07000000000005</v>
      </c>
      <c r="V437" s="71">
        <v>595.07000000000005</v>
      </c>
      <c r="W437" s="71">
        <v>0</v>
      </c>
      <c r="X437" s="71">
        <v>595.07000000000005</v>
      </c>
      <c r="Y437" s="5">
        <f t="shared" si="28"/>
        <v>595.07000000000005</v>
      </c>
      <c r="Z437" s="5">
        <f t="shared" si="29"/>
        <v>0</v>
      </c>
      <c r="AA437" s="5">
        <f t="shared" si="30"/>
        <v>0</v>
      </c>
      <c r="AB437" s="5">
        <f t="shared" si="31"/>
        <v>0</v>
      </c>
      <c r="AC437" s="4"/>
      <c r="AD437" s="4"/>
    </row>
    <row r="438" spans="1:30" ht="12.75" x14ac:dyDescent="0.2">
      <c r="A438" s="68" t="s">
        <v>28</v>
      </c>
      <c r="B438" s="68" t="s">
        <v>309</v>
      </c>
      <c r="C438" s="68" t="s">
        <v>30</v>
      </c>
      <c r="D438" s="68" t="s">
        <v>64</v>
      </c>
      <c r="E438" s="68" t="s">
        <v>316</v>
      </c>
      <c r="F438" s="68" t="s">
        <v>33</v>
      </c>
      <c r="G438" s="68" t="s">
        <v>34</v>
      </c>
      <c r="H438" s="69" t="s">
        <v>45</v>
      </c>
      <c r="I438" s="69" t="s">
        <v>35</v>
      </c>
      <c r="J438" s="100" t="s">
        <v>405</v>
      </c>
      <c r="K438" s="71">
        <v>0</v>
      </c>
      <c r="L438" s="60">
        <v>114103.97</v>
      </c>
      <c r="M438" s="71">
        <v>114103.97</v>
      </c>
      <c r="N438" s="72"/>
      <c r="O438" s="71">
        <v>114103.97</v>
      </c>
      <c r="P438" s="71">
        <v>114103.97</v>
      </c>
      <c r="Q438" s="71">
        <v>0</v>
      </c>
      <c r="R438" s="59" t="s">
        <v>409</v>
      </c>
      <c r="S438" s="71">
        <v>114103.97</v>
      </c>
      <c r="T438" s="71">
        <v>0</v>
      </c>
      <c r="U438" s="71">
        <v>0</v>
      </c>
      <c r="V438" s="71">
        <v>114103.97</v>
      </c>
      <c r="W438" s="71">
        <v>0</v>
      </c>
      <c r="X438" s="71">
        <v>114103.97</v>
      </c>
      <c r="Y438" s="5">
        <f t="shared" si="28"/>
        <v>114103.97</v>
      </c>
      <c r="Z438" s="5">
        <f t="shared" si="29"/>
        <v>0</v>
      </c>
      <c r="AA438" s="5">
        <f t="shared" si="30"/>
        <v>0</v>
      </c>
      <c r="AB438" s="5">
        <f t="shared" si="31"/>
        <v>0</v>
      </c>
      <c r="AC438" s="4"/>
      <c r="AD438" s="4"/>
    </row>
    <row r="439" spans="1:30" ht="12.75" hidden="1" x14ac:dyDescent="0.2">
      <c r="A439" s="68" t="s">
        <v>165</v>
      </c>
      <c r="B439" s="68" t="s">
        <v>165</v>
      </c>
      <c r="C439" s="68" t="s">
        <v>30</v>
      </c>
      <c r="D439" s="101" t="s">
        <v>37</v>
      </c>
      <c r="E439" s="68" t="s">
        <v>316</v>
      </c>
      <c r="F439" s="68" t="s">
        <v>33</v>
      </c>
      <c r="G439" s="68" t="s">
        <v>34</v>
      </c>
      <c r="H439" s="69" t="s">
        <v>35</v>
      </c>
      <c r="I439" s="69" t="s">
        <v>35</v>
      </c>
      <c r="J439" s="75" t="s">
        <v>473</v>
      </c>
      <c r="K439" s="71">
        <v>435262</v>
      </c>
      <c r="L439" s="60">
        <v>-435262</v>
      </c>
      <c r="M439" s="71">
        <v>0</v>
      </c>
      <c r="N439" s="72"/>
      <c r="O439" s="71">
        <v>0</v>
      </c>
      <c r="P439" s="71">
        <v>0</v>
      </c>
      <c r="Q439" s="71">
        <v>0</v>
      </c>
      <c r="R439" s="59" t="s">
        <v>409</v>
      </c>
      <c r="S439" s="102">
        <v>0</v>
      </c>
      <c r="T439" s="71">
        <v>0</v>
      </c>
      <c r="U439" s="71">
        <v>0</v>
      </c>
      <c r="V439" s="71">
        <v>0</v>
      </c>
      <c r="W439" s="71">
        <v>0</v>
      </c>
      <c r="X439" s="71">
        <v>0</v>
      </c>
      <c r="Y439" s="5">
        <f t="shared" si="28"/>
        <v>0</v>
      </c>
      <c r="Z439" s="5">
        <f t="shared" si="29"/>
        <v>0</v>
      </c>
      <c r="AA439" s="5">
        <f t="shared" si="30"/>
        <v>0</v>
      </c>
      <c r="AB439" s="5">
        <f t="shared" si="31"/>
        <v>0</v>
      </c>
      <c r="AC439" s="4"/>
      <c r="AD439" s="4"/>
    </row>
    <row r="440" spans="1:30" ht="12.75" hidden="1" x14ac:dyDescent="0.2">
      <c r="A440" s="68" t="s">
        <v>165</v>
      </c>
      <c r="B440" s="68" t="s">
        <v>165</v>
      </c>
      <c r="C440" s="68" t="s">
        <v>30</v>
      </c>
      <c r="D440" s="101" t="s">
        <v>37</v>
      </c>
      <c r="E440" s="68" t="s">
        <v>32</v>
      </c>
      <c r="F440" s="68" t="s">
        <v>33</v>
      </c>
      <c r="G440" s="68" t="s">
        <v>34</v>
      </c>
      <c r="H440" s="69" t="s">
        <v>45</v>
      </c>
      <c r="I440" s="69" t="s">
        <v>35</v>
      </c>
      <c r="J440" s="75" t="s">
        <v>474</v>
      </c>
      <c r="K440" s="71">
        <v>0</v>
      </c>
      <c r="L440" s="60">
        <v>0</v>
      </c>
      <c r="M440" s="71">
        <v>0</v>
      </c>
      <c r="N440" s="72"/>
      <c r="O440" s="71">
        <v>0</v>
      </c>
      <c r="P440" s="71">
        <v>0</v>
      </c>
      <c r="Q440" s="71">
        <v>0</v>
      </c>
      <c r="R440" s="59" t="s">
        <v>409</v>
      </c>
      <c r="S440" s="102">
        <v>0</v>
      </c>
      <c r="T440" s="71">
        <v>0</v>
      </c>
      <c r="U440" s="71">
        <v>0</v>
      </c>
      <c r="V440" s="71">
        <v>0</v>
      </c>
      <c r="W440" s="71">
        <v>0</v>
      </c>
      <c r="X440" s="71">
        <v>0</v>
      </c>
      <c r="Y440" s="5">
        <f t="shared" si="28"/>
        <v>0</v>
      </c>
      <c r="Z440" s="5">
        <f t="shared" si="29"/>
        <v>0</v>
      </c>
      <c r="AA440" s="5">
        <f t="shared" si="30"/>
        <v>0</v>
      </c>
      <c r="AB440" s="5">
        <f t="shared" si="31"/>
        <v>0</v>
      </c>
      <c r="AC440" s="4"/>
      <c r="AD440" s="4"/>
    </row>
    <row r="441" spans="1:30" ht="12.75" x14ac:dyDescent="0.2">
      <c r="A441" s="68" t="s">
        <v>28</v>
      </c>
      <c r="B441" s="68" t="s">
        <v>309</v>
      </c>
      <c r="C441" s="68" t="s">
        <v>30</v>
      </c>
      <c r="D441" s="68" t="s">
        <v>64</v>
      </c>
      <c r="E441" s="68" t="s">
        <v>316</v>
      </c>
      <c r="F441" s="68" t="s">
        <v>33</v>
      </c>
      <c r="G441" s="68" t="s">
        <v>34</v>
      </c>
      <c r="H441" s="69" t="s">
        <v>35</v>
      </c>
      <c r="I441" s="69" t="s">
        <v>35</v>
      </c>
      <c r="J441" s="75" t="s">
        <v>471</v>
      </c>
      <c r="K441" s="71">
        <v>120000</v>
      </c>
      <c r="L441" s="60">
        <v>-120000</v>
      </c>
      <c r="M441" s="71">
        <v>0</v>
      </c>
      <c r="N441" s="72"/>
      <c r="O441" s="71">
        <v>0</v>
      </c>
      <c r="P441" s="71"/>
      <c r="Q441" s="71">
        <v>0</v>
      </c>
      <c r="R441" s="59" t="s">
        <v>409</v>
      </c>
      <c r="S441" s="71"/>
      <c r="T441" s="71">
        <v>0</v>
      </c>
      <c r="U441" s="71">
        <v>0</v>
      </c>
      <c r="V441" s="71">
        <v>0</v>
      </c>
      <c r="W441" s="71">
        <v>0</v>
      </c>
      <c r="X441" s="71">
        <v>0</v>
      </c>
      <c r="Y441" s="5">
        <f t="shared" ref="Y441:Y451" si="32">S441+U441</f>
        <v>0</v>
      </c>
      <c r="Z441" s="5">
        <f t="shared" ref="Z441:Z451" si="33">M441-N441-T441-Y441</f>
        <v>0</v>
      </c>
      <c r="AA441" s="5">
        <f t="shared" ref="AA441:AA451" si="34">Z441</f>
        <v>0</v>
      </c>
      <c r="AB441" s="5">
        <f t="shared" ref="AB441:AB451" si="35">Z441-AA441</f>
        <v>0</v>
      </c>
      <c r="AC441" s="4"/>
      <c r="AD441" s="4"/>
    </row>
    <row r="442" spans="1:30" ht="12.75" x14ac:dyDescent="0.2">
      <c r="A442" s="68" t="s">
        <v>28</v>
      </c>
      <c r="B442" s="68" t="s">
        <v>309</v>
      </c>
      <c r="C442" s="68" t="s">
        <v>30</v>
      </c>
      <c r="D442" s="68" t="s">
        <v>64</v>
      </c>
      <c r="E442" s="68" t="s">
        <v>316</v>
      </c>
      <c r="F442" s="68" t="s">
        <v>33</v>
      </c>
      <c r="G442" s="68" t="s">
        <v>34</v>
      </c>
      <c r="H442" s="69" t="s">
        <v>35</v>
      </c>
      <c r="I442" s="69" t="s">
        <v>35</v>
      </c>
      <c r="J442" s="75" t="s">
        <v>475</v>
      </c>
      <c r="K442" s="71">
        <v>240000</v>
      </c>
      <c r="L442" s="60">
        <v>-240000</v>
      </c>
      <c r="M442" s="71">
        <v>0</v>
      </c>
      <c r="N442" s="72"/>
      <c r="O442" s="71">
        <v>0</v>
      </c>
      <c r="P442" s="71"/>
      <c r="Q442" s="71">
        <v>0</v>
      </c>
      <c r="R442" s="59" t="s">
        <v>409</v>
      </c>
      <c r="S442" s="71">
        <v>0</v>
      </c>
      <c r="T442" s="71">
        <v>0</v>
      </c>
      <c r="U442" s="71">
        <v>0</v>
      </c>
      <c r="V442" s="71">
        <v>0</v>
      </c>
      <c r="W442" s="71">
        <v>0</v>
      </c>
      <c r="X442" s="71">
        <v>0</v>
      </c>
      <c r="Y442" s="5">
        <f t="shared" si="32"/>
        <v>0</v>
      </c>
      <c r="Z442" s="5">
        <f t="shared" si="33"/>
        <v>0</v>
      </c>
      <c r="AA442" s="5">
        <f t="shared" si="34"/>
        <v>0</v>
      </c>
      <c r="AB442" s="5">
        <f t="shared" si="35"/>
        <v>0</v>
      </c>
      <c r="AC442" s="4"/>
      <c r="AD442" s="4"/>
    </row>
    <row r="443" spans="1:30" ht="12.75" x14ac:dyDescent="0.2">
      <c r="A443" s="68" t="s">
        <v>28</v>
      </c>
      <c r="B443" s="68" t="s">
        <v>309</v>
      </c>
      <c r="C443" s="68" t="s">
        <v>30</v>
      </c>
      <c r="D443" s="68" t="s">
        <v>64</v>
      </c>
      <c r="E443" s="68" t="s">
        <v>316</v>
      </c>
      <c r="F443" s="68" t="s">
        <v>33</v>
      </c>
      <c r="G443" s="68" t="s">
        <v>34</v>
      </c>
      <c r="H443" s="69" t="s">
        <v>45</v>
      </c>
      <c r="I443" s="69" t="s">
        <v>35</v>
      </c>
      <c r="J443" s="70" t="s">
        <v>541</v>
      </c>
      <c r="K443" s="71"/>
      <c r="L443" s="60">
        <v>133219.3045</v>
      </c>
      <c r="M443" s="71">
        <v>133219.3045</v>
      </c>
      <c r="N443" s="72"/>
      <c r="O443" s="71">
        <v>133219.29999999999</v>
      </c>
      <c r="P443" s="71">
        <v>133219.29999999999</v>
      </c>
      <c r="Q443" s="71">
        <v>0</v>
      </c>
      <c r="R443" s="59" t="s">
        <v>409</v>
      </c>
      <c r="S443" s="71">
        <v>133219.30000000002</v>
      </c>
      <c r="T443" s="71">
        <v>0</v>
      </c>
      <c r="U443" s="71">
        <v>0</v>
      </c>
      <c r="V443" s="71">
        <v>133219.30000000002</v>
      </c>
      <c r="W443" s="71">
        <v>4.4999999809078872E-3</v>
      </c>
      <c r="X443" s="71">
        <v>119491.47</v>
      </c>
      <c r="Y443" s="5">
        <f t="shared" si="32"/>
        <v>133219.30000000002</v>
      </c>
      <c r="Z443" s="5">
        <f t="shared" si="33"/>
        <v>4.4999999809078872E-3</v>
      </c>
      <c r="AA443" s="5">
        <f t="shared" si="34"/>
        <v>4.4999999809078872E-3</v>
      </c>
      <c r="AB443" s="5">
        <f t="shared" si="35"/>
        <v>0</v>
      </c>
      <c r="AC443" s="4"/>
      <c r="AD443" s="4"/>
    </row>
    <row r="444" spans="1:30" ht="12.75" x14ac:dyDescent="0.2">
      <c r="A444" s="68" t="s">
        <v>28</v>
      </c>
      <c r="B444" s="68" t="s">
        <v>309</v>
      </c>
      <c r="C444" s="68" t="s">
        <v>30</v>
      </c>
      <c r="D444" s="68" t="s">
        <v>64</v>
      </c>
      <c r="E444" s="68" t="s">
        <v>316</v>
      </c>
      <c r="F444" s="68" t="s">
        <v>33</v>
      </c>
      <c r="G444" s="68" t="s">
        <v>34</v>
      </c>
      <c r="H444" s="69" t="s">
        <v>45</v>
      </c>
      <c r="I444" s="69" t="s">
        <v>35</v>
      </c>
      <c r="J444" s="96" t="s">
        <v>590</v>
      </c>
      <c r="K444" s="71"/>
      <c r="L444" s="60">
        <v>1394212.76</v>
      </c>
      <c r="M444" s="71">
        <v>1394212.76</v>
      </c>
      <c r="N444" s="72"/>
      <c r="O444" s="71">
        <v>1394212.76</v>
      </c>
      <c r="P444" s="71">
        <v>1394212.76</v>
      </c>
      <c r="Q444" s="71">
        <v>0</v>
      </c>
      <c r="R444" s="59" t="s">
        <v>409</v>
      </c>
      <c r="S444" s="71">
        <v>1394212.76</v>
      </c>
      <c r="T444" s="71">
        <v>0</v>
      </c>
      <c r="U444" s="71">
        <v>0</v>
      </c>
      <c r="V444" s="71">
        <v>1394212.76</v>
      </c>
      <c r="W444" s="71">
        <v>0</v>
      </c>
      <c r="X444" s="71">
        <v>1367296.1</v>
      </c>
      <c r="Y444" s="5">
        <f t="shared" si="32"/>
        <v>1394212.76</v>
      </c>
      <c r="Z444" s="5">
        <f t="shared" si="33"/>
        <v>0</v>
      </c>
      <c r="AA444" s="5">
        <f t="shared" si="34"/>
        <v>0</v>
      </c>
      <c r="AB444" s="5">
        <f t="shared" si="35"/>
        <v>0</v>
      </c>
      <c r="AC444" s="4"/>
      <c r="AD444" s="4"/>
    </row>
    <row r="445" spans="1:30" ht="12.75" hidden="1" x14ac:dyDescent="0.2">
      <c r="A445" s="68" t="s">
        <v>28</v>
      </c>
      <c r="B445" s="68" t="s">
        <v>309</v>
      </c>
      <c r="C445" s="68" t="s">
        <v>30</v>
      </c>
      <c r="D445" s="68" t="s">
        <v>64</v>
      </c>
      <c r="E445" s="68" t="s">
        <v>310</v>
      </c>
      <c r="F445" s="68" t="s">
        <v>33</v>
      </c>
      <c r="G445" s="68" t="s">
        <v>34</v>
      </c>
      <c r="H445" s="69" t="s">
        <v>45</v>
      </c>
      <c r="I445" s="69" t="s">
        <v>35</v>
      </c>
      <c r="J445" s="75" t="s">
        <v>475</v>
      </c>
      <c r="K445" s="71">
        <v>0</v>
      </c>
      <c r="L445" s="60">
        <v>0</v>
      </c>
      <c r="M445" s="71">
        <v>0</v>
      </c>
      <c r="N445" s="72"/>
      <c r="O445" s="71">
        <v>0</v>
      </c>
      <c r="P445" s="71">
        <v>0</v>
      </c>
      <c r="Q445" s="71">
        <v>0</v>
      </c>
      <c r="R445" s="59" t="s">
        <v>409</v>
      </c>
      <c r="S445" s="71">
        <v>0</v>
      </c>
      <c r="T445" s="71">
        <v>0</v>
      </c>
      <c r="U445" s="71">
        <v>0</v>
      </c>
      <c r="V445" s="71">
        <v>0</v>
      </c>
      <c r="W445" s="71">
        <v>0</v>
      </c>
      <c r="X445" s="71">
        <v>0</v>
      </c>
      <c r="Y445" s="5">
        <f t="shared" si="32"/>
        <v>0</v>
      </c>
      <c r="Z445" s="5">
        <f t="shared" si="33"/>
        <v>0</v>
      </c>
      <c r="AA445" s="5">
        <f t="shared" si="34"/>
        <v>0</v>
      </c>
      <c r="AB445" s="5">
        <f t="shared" si="35"/>
        <v>0</v>
      </c>
      <c r="AC445" s="4"/>
      <c r="AD445" s="4"/>
    </row>
    <row r="446" spans="1:30" ht="12.75" hidden="1" x14ac:dyDescent="0.2">
      <c r="A446" s="68" t="s">
        <v>28</v>
      </c>
      <c r="B446" s="68" t="s">
        <v>389</v>
      </c>
      <c r="C446" s="68" t="s">
        <v>30</v>
      </c>
      <c r="D446" s="68" t="s">
        <v>64</v>
      </c>
      <c r="E446" s="68" t="s">
        <v>32</v>
      </c>
      <c r="F446" s="68" t="s">
        <v>33</v>
      </c>
      <c r="G446" s="68" t="s">
        <v>34</v>
      </c>
      <c r="H446" s="69" t="s">
        <v>45</v>
      </c>
      <c r="I446" s="69" t="s">
        <v>35</v>
      </c>
      <c r="J446" s="68" t="s">
        <v>404</v>
      </c>
      <c r="K446" s="71">
        <v>0</v>
      </c>
      <c r="L446" s="60">
        <v>125814.64000000001</v>
      </c>
      <c r="M446" s="71">
        <v>125814.64000000001</v>
      </c>
      <c r="N446" s="72"/>
      <c r="O446" s="71">
        <v>125814.64</v>
      </c>
      <c r="P446" s="71">
        <v>125814.64</v>
      </c>
      <c r="Q446" s="71">
        <v>0</v>
      </c>
      <c r="R446" s="59" t="s">
        <v>409</v>
      </c>
      <c r="S446" s="71">
        <v>125814.64</v>
      </c>
      <c r="T446" s="71">
        <v>0</v>
      </c>
      <c r="U446" s="71">
        <v>0</v>
      </c>
      <c r="V446" s="71">
        <v>125814.64</v>
      </c>
      <c r="W446" s="71">
        <v>1.4551915228366852E-11</v>
      </c>
      <c r="X446" s="71">
        <v>125814.64</v>
      </c>
      <c r="Y446" s="5">
        <f t="shared" si="32"/>
        <v>125814.64</v>
      </c>
      <c r="Z446" s="5">
        <f t="shared" si="33"/>
        <v>0</v>
      </c>
      <c r="AA446" s="5">
        <f t="shared" si="34"/>
        <v>0</v>
      </c>
      <c r="AB446" s="5">
        <f t="shared" si="35"/>
        <v>0</v>
      </c>
      <c r="AC446" s="4"/>
      <c r="AD446" s="4"/>
    </row>
    <row r="447" spans="1:30" ht="12.75" hidden="1" x14ac:dyDescent="0.2">
      <c r="A447" s="68" t="s">
        <v>28</v>
      </c>
      <c r="B447" s="68" t="s">
        <v>309</v>
      </c>
      <c r="C447" s="68" t="s">
        <v>30</v>
      </c>
      <c r="D447" s="68" t="s">
        <v>64</v>
      </c>
      <c r="E447" s="68" t="s">
        <v>32</v>
      </c>
      <c r="F447" s="68" t="s">
        <v>33</v>
      </c>
      <c r="G447" s="68" t="s">
        <v>44</v>
      </c>
      <c r="H447" s="69" t="s">
        <v>35</v>
      </c>
      <c r="I447" s="69" t="s">
        <v>45</v>
      </c>
      <c r="J447" s="70" t="s">
        <v>335</v>
      </c>
      <c r="K447" s="71">
        <v>800004</v>
      </c>
      <c r="L447" s="60">
        <v>-800004</v>
      </c>
      <c r="M447" s="71">
        <v>0</v>
      </c>
      <c r="N447" s="72"/>
      <c r="O447" s="71">
        <v>0</v>
      </c>
      <c r="P447" s="71">
        <v>0</v>
      </c>
      <c r="Q447" s="71">
        <v>0</v>
      </c>
      <c r="R447" s="59" t="s">
        <v>409</v>
      </c>
      <c r="S447" s="71"/>
      <c r="T447" s="71">
        <v>0</v>
      </c>
      <c r="U447" s="71">
        <v>0</v>
      </c>
      <c r="V447" s="71">
        <v>0</v>
      </c>
      <c r="W447" s="71">
        <v>0</v>
      </c>
      <c r="X447" s="71">
        <v>0</v>
      </c>
      <c r="Y447" s="5">
        <f t="shared" si="32"/>
        <v>0</v>
      </c>
      <c r="Z447" s="5">
        <f t="shared" si="33"/>
        <v>0</v>
      </c>
      <c r="AA447" s="5">
        <f t="shared" si="34"/>
        <v>0</v>
      </c>
      <c r="AB447" s="5">
        <f t="shared" si="35"/>
        <v>0</v>
      </c>
      <c r="AC447" s="4"/>
      <c r="AD447" s="4"/>
    </row>
    <row r="448" spans="1:30" ht="12.75" hidden="1" x14ac:dyDescent="0.2">
      <c r="A448" s="68" t="s">
        <v>28</v>
      </c>
      <c r="B448" s="68" t="s">
        <v>309</v>
      </c>
      <c r="C448" s="68" t="s">
        <v>30</v>
      </c>
      <c r="D448" s="68" t="s">
        <v>64</v>
      </c>
      <c r="E448" s="68" t="s">
        <v>32</v>
      </c>
      <c r="F448" s="68" t="s">
        <v>33</v>
      </c>
      <c r="G448" s="68" t="s">
        <v>44</v>
      </c>
      <c r="H448" s="69" t="s">
        <v>35</v>
      </c>
      <c r="I448" s="69" t="s">
        <v>45</v>
      </c>
      <c r="J448" s="70" t="s">
        <v>336</v>
      </c>
      <c r="K448" s="71">
        <v>249996</v>
      </c>
      <c r="L448" s="60">
        <v>-249996</v>
      </c>
      <c r="M448" s="71">
        <v>0</v>
      </c>
      <c r="N448" s="72"/>
      <c r="O448" s="71">
        <v>0</v>
      </c>
      <c r="P448" s="71">
        <v>0</v>
      </c>
      <c r="Q448" s="71">
        <v>0</v>
      </c>
      <c r="R448" s="59" t="s">
        <v>409</v>
      </c>
      <c r="S448" s="71"/>
      <c r="T448" s="71">
        <v>0</v>
      </c>
      <c r="U448" s="71">
        <v>0</v>
      </c>
      <c r="V448" s="71">
        <v>0</v>
      </c>
      <c r="W448" s="71">
        <v>0</v>
      </c>
      <c r="X448" s="71">
        <v>0</v>
      </c>
      <c r="Y448" s="5">
        <f t="shared" si="32"/>
        <v>0</v>
      </c>
      <c r="Z448" s="5">
        <f t="shared" si="33"/>
        <v>0</v>
      </c>
      <c r="AA448" s="5">
        <f t="shared" si="34"/>
        <v>0</v>
      </c>
      <c r="AB448" s="5">
        <f t="shared" si="35"/>
        <v>0</v>
      </c>
      <c r="AC448" s="4"/>
      <c r="AD448" s="4"/>
    </row>
    <row r="449" spans="1:30" ht="12.75" hidden="1" x14ac:dyDescent="0.2">
      <c r="A449" s="68" t="s">
        <v>28</v>
      </c>
      <c r="B449" s="68" t="s">
        <v>309</v>
      </c>
      <c r="C449" s="68" t="s">
        <v>30</v>
      </c>
      <c r="D449" s="68" t="s">
        <v>64</v>
      </c>
      <c r="E449" s="68" t="s">
        <v>32</v>
      </c>
      <c r="F449" s="68" t="s">
        <v>33</v>
      </c>
      <c r="G449" s="68" t="s">
        <v>44</v>
      </c>
      <c r="H449" s="69" t="s">
        <v>35</v>
      </c>
      <c r="I449" s="69" t="s">
        <v>45</v>
      </c>
      <c r="J449" s="70" t="s">
        <v>337</v>
      </c>
      <c r="K449" s="71">
        <v>3500</v>
      </c>
      <c r="L449" s="60">
        <v>-1842</v>
      </c>
      <c r="M449" s="71">
        <v>1658</v>
      </c>
      <c r="N449" s="72"/>
      <c r="O449" s="71">
        <v>1658</v>
      </c>
      <c r="P449" s="71">
        <v>1658</v>
      </c>
      <c r="Q449" s="71">
        <v>0</v>
      </c>
      <c r="R449" s="59" t="s">
        <v>409</v>
      </c>
      <c r="S449" s="71"/>
      <c r="T449" s="71">
        <v>0</v>
      </c>
      <c r="U449" s="71">
        <v>1658</v>
      </c>
      <c r="V449" s="71">
        <v>1658</v>
      </c>
      <c r="W449" s="71">
        <v>0</v>
      </c>
      <c r="X449" s="71">
        <v>1658</v>
      </c>
      <c r="Y449" s="5">
        <f t="shared" si="32"/>
        <v>1658</v>
      </c>
      <c r="Z449" s="5">
        <f t="shared" si="33"/>
        <v>0</v>
      </c>
      <c r="AA449" s="5">
        <f t="shared" si="34"/>
        <v>0</v>
      </c>
      <c r="AB449" s="5">
        <f t="shared" si="35"/>
        <v>0</v>
      </c>
      <c r="AC449" s="4"/>
      <c r="AD449" s="4"/>
    </row>
    <row r="450" spans="1:30" ht="12.75" hidden="1" x14ac:dyDescent="0.2">
      <c r="A450" s="68" t="s">
        <v>28</v>
      </c>
      <c r="B450" s="68" t="s">
        <v>309</v>
      </c>
      <c r="C450" s="68" t="s">
        <v>30</v>
      </c>
      <c r="D450" s="68" t="s">
        <v>64</v>
      </c>
      <c r="E450" s="68" t="s">
        <v>310</v>
      </c>
      <c r="F450" s="68" t="s">
        <v>33</v>
      </c>
      <c r="G450" s="68" t="s">
        <v>44</v>
      </c>
      <c r="H450" s="69" t="s">
        <v>45</v>
      </c>
      <c r="I450" s="69" t="s">
        <v>45</v>
      </c>
      <c r="J450" s="68" t="s">
        <v>591</v>
      </c>
      <c r="K450" s="71">
        <v>0</v>
      </c>
      <c r="L450" s="58">
        <v>0</v>
      </c>
      <c r="M450" s="71">
        <v>0</v>
      </c>
      <c r="N450" s="72"/>
      <c r="O450" s="71">
        <v>0</v>
      </c>
      <c r="P450" s="71">
        <v>0</v>
      </c>
      <c r="Q450" s="71">
        <v>0</v>
      </c>
      <c r="R450" s="59" t="s">
        <v>409</v>
      </c>
      <c r="S450" s="71"/>
      <c r="T450" s="71">
        <v>0</v>
      </c>
      <c r="U450" s="71">
        <v>0</v>
      </c>
      <c r="V450" s="71">
        <v>0</v>
      </c>
      <c r="W450" s="71">
        <v>0</v>
      </c>
      <c r="X450" s="71">
        <v>0</v>
      </c>
      <c r="Y450" s="5">
        <f t="shared" si="32"/>
        <v>0</v>
      </c>
      <c r="Z450" s="5">
        <f t="shared" si="33"/>
        <v>0</v>
      </c>
      <c r="AA450" s="5">
        <f t="shared" si="34"/>
        <v>0</v>
      </c>
      <c r="AB450" s="5">
        <f t="shared" si="35"/>
        <v>0</v>
      </c>
      <c r="AC450" s="4"/>
      <c r="AD450" s="4"/>
    </row>
    <row r="451" spans="1:30" ht="12.75" hidden="1" x14ac:dyDescent="0.2">
      <c r="A451" s="68" t="s">
        <v>28</v>
      </c>
      <c r="B451" s="68" t="s">
        <v>309</v>
      </c>
      <c r="C451" s="68" t="s">
        <v>30</v>
      </c>
      <c r="D451" s="68" t="s">
        <v>64</v>
      </c>
      <c r="E451" s="68" t="s">
        <v>310</v>
      </c>
      <c r="F451" s="68" t="s">
        <v>33</v>
      </c>
      <c r="G451" s="68" t="s">
        <v>44</v>
      </c>
      <c r="H451" s="69" t="s">
        <v>45</v>
      </c>
      <c r="I451" s="69" t="s">
        <v>45</v>
      </c>
      <c r="J451" s="68" t="s">
        <v>592</v>
      </c>
      <c r="K451" s="71"/>
      <c r="L451" s="58">
        <v>0</v>
      </c>
      <c r="M451" s="71">
        <v>0</v>
      </c>
      <c r="N451" s="72"/>
      <c r="O451" s="71">
        <v>0</v>
      </c>
      <c r="P451" s="71">
        <v>0</v>
      </c>
      <c r="Q451" s="71">
        <v>0</v>
      </c>
      <c r="R451" s="59" t="s">
        <v>409</v>
      </c>
      <c r="S451" s="71"/>
      <c r="T451" s="71">
        <v>0</v>
      </c>
      <c r="U451" s="71">
        <v>0</v>
      </c>
      <c r="V451" s="71">
        <v>0</v>
      </c>
      <c r="W451" s="71">
        <v>0</v>
      </c>
      <c r="X451" s="71">
        <v>0</v>
      </c>
      <c r="Y451" s="5">
        <f t="shared" si="32"/>
        <v>0</v>
      </c>
      <c r="Z451" s="5">
        <f t="shared" si="33"/>
        <v>0</v>
      </c>
      <c r="AA451" s="5">
        <f t="shared" si="34"/>
        <v>0</v>
      </c>
      <c r="AB451" s="5">
        <f t="shared" si="35"/>
        <v>0</v>
      </c>
      <c r="AC451" s="4"/>
      <c r="AD451" s="4"/>
    </row>
    <row r="452" spans="1:30" ht="12.75" hidden="1" x14ac:dyDescent="0.2">
      <c r="A452" s="68" t="s">
        <v>89</v>
      </c>
      <c r="B452" s="68" t="s">
        <v>338</v>
      </c>
      <c r="C452" s="68" t="s">
        <v>30</v>
      </c>
      <c r="D452" s="68" t="s">
        <v>37</v>
      </c>
      <c r="E452" s="68" t="s">
        <v>32</v>
      </c>
      <c r="F452" s="68" t="s">
        <v>33</v>
      </c>
      <c r="G452" s="68" t="s">
        <v>44</v>
      </c>
      <c r="H452" s="69" t="s">
        <v>35</v>
      </c>
      <c r="I452" s="69" t="s">
        <v>45</v>
      </c>
      <c r="J452" s="70" t="s">
        <v>339</v>
      </c>
      <c r="K452" s="71">
        <v>400000</v>
      </c>
      <c r="L452" s="58">
        <v>-346476.51</v>
      </c>
      <c r="M452" s="71">
        <v>53523.489999999991</v>
      </c>
      <c r="N452" s="72"/>
      <c r="O452" s="71">
        <v>53523.490000000005</v>
      </c>
      <c r="P452" s="71">
        <v>53523.489999999991</v>
      </c>
      <c r="Q452" s="71">
        <v>0</v>
      </c>
      <c r="R452" s="59" t="s">
        <v>409</v>
      </c>
      <c r="S452" s="71"/>
      <c r="T452" s="71">
        <v>0</v>
      </c>
      <c r="U452" s="71">
        <v>53523.490000000005</v>
      </c>
      <c r="V452" s="71">
        <v>53523.490000000005</v>
      </c>
      <c r="W452" s="71">
        <v>0</v>
      </c>
      <c r="X452" s="71">
        <v>40121.820000000007</v>
      </c>
      <c r="Y452" s="4"/>
      <c r="Z452" s="4"/>
      <c r="AA452" s="4"/>
      <c r="AB452" s="4"/>
      <c r="AC452" s="4"/>
      <c r="AD452" s="4"/>
    </row>
    <row r="453" spans="1:30" ht="12.75" hidden="1" x14ac:dyDescent="0.2">
      <c r="A453" s="68" t="s">
        <v>89</v>
      </c>
      <c r="B453" s="68" t="s">
        <v>338</v>
      </c>
      <c r="C453" s="68" t="s">
        <v>30</v>
      </c>
      <c r="D453" s="68" t="s">
        <v>37</v>
      </c>
      <c r="E453" s="68" t="s">
        <v>32</v>
      </c>
      <c r="F453" s="68" t="s">
        <v>33</v>
      </c>
      <c r="G453" s="68" t="s">
        <v>44</v>
      </c>
      <c r="H453" s="69" t="s">
        <v>35</v>
      </c>
      <c r="I453" s="69" t="s">
        <v>45</v>
      </c>
      <c r="J453" s="70" t="s">
        <v>340</v>
      </c>
      <c r="K453" s="71">
        <v>33000</v>
      </c>
      <c r="L453" s="58">
        <v>12448</v>
      </c>
      <c r="M453" s="71">
        <v>45448</v>
      </c>
      <c r="N453" s="72"/>
      <c r="O453" s="71">
        <v>45448</v>
      </c>
      <c r="P453" s="71">
        <v>45448</v>
      </c>
      <c r="Q453" s="71">
        <v>0</v>
      </c>
      <c r="R453" s="59" t="s">
        <v>409</v>
      </c>
      <c r="S453" s="71"/>
      <c r="T453" s="71">
        <v>0</v>
      </c>
      <c r="U453" s="71">
        <v>45448</v>
      </c>
      <c r="V453" s="71">
        <v>45448</v>
      </c>
      <c r="W453" s="71">
        <v>0</v>
      </c>
      <c r="X453" s="71">
        <v>45448</v>
      </c>
      <c r="Y453" s="4"/>
      <c r="Z453" s="4"/>
      <c r="AA453" s="4"/>
      <c r="AB453" s="4"/>
      <c r="AC453" s="4"/>
      <c r="AD453" s="4"/>
    </row>
    <row r="454" spans="1:30" ht="12.75" hidden="1" x14ac:dyDescent="0.2">
      <c r="A454" s="68" t="s">
        <v>89</v>
      </c>
      <c r="B454" s="68" t="s">
        <v>338</v>
      </c>
      <c r="C454" s="68" t="s">
        <v>30</v>
      </c>
      <c r="D454" s="68" t="s">
        <v>37</v>
      </c>
      <c r="E454" s="68" t="s">
        <v>32</v>
      </c>
      <c r="F454" s="68" t="s">
        <v>55</v>
      </c>
      <c r="G454" s="68" t="s">
        <v>44</v>
      </c>
      <c r="H454" s="69" t="s">
        <v>35</v>
      </c>
      <c r="I454" s="69" t="s">
        <v>45</v>
      </c>
      <c r="J454" s="70" t="s">
        <v>593</v>
      </c>
      <c r="K454" s="71"/>
      <c r="L454" s="58">
        <v>1335</v>
      </c>
      <c r="M454" s="71">
        <v>1335</v>
      </c>
      <c r="N454" s="72"/>
      <c r="O454" s="71">
        <v>1335</v>
      </c>
      <c r="P454" s="71">
        <v>1335</v>
      </c>
      <c r="Q454" s="71">
        <v>0</v>
      </c>
      <c r="R454" s="59" t="s">
        <v>409</v>
      </c>
      <c r="S454" s="71"/>
      <c r="T454" s="71">
        <v>0</v>
      </c>
      <c r="U454" s="71">
        <v>1335</v>
      </c>
      <c r="V454" s="71">
        <v>1335</v>
      </c>
      <c r="W454" s="71">
        <v>0</v>
      </c>
      <c r="X454" s="71">
        <v>0</v>
      </c>
      <c r="Y454" s="4"/>
      <c r="Z454" s="4"/>
      <c r="AA454" s="4"/>
      <c r="AB454" s="4"/>
      <c r="AC454" s="4"/>
      <c r="AD454" s="4"/>
    </row>
    <row r="455" spans="1:30" ht="12.75" hidden="1" x14ac:dyDescent="0.2">
      <c r="A455" s="68" t="s">
        <v>89</v>
      </c>
      <c r="B455" s="68" t="s">
        <v>338</v>
      </c>
      <c r="C455" s="68" t="s">
        <v>30</v>
      </c>
      <c r="D455" s="68" t="s">
        <v>37</v>
      </c>
      <c r="E455" s="68" t="s">
        <v>32</v>
      </c>
      <c r="F455" s="68" t="s">
        <v>33</v>
      </c>
      <c r="G455" s="68" t="s">
        <v>44</v>
      </c>
      <c r="H455" s="69" t="s">
        <v>45</v>
      </c>
      <c r="I455" s="69" t="s">
        <v>45</v>
      </c>
      <c r="J455" s="70" t="s">
        <v>542</v>
      </c>
      <c r="K455" s="71"/>
      <c r="L455" s="58">
        <v>997</v>
      </c>
      <c r="M455" s="71">
        <v>997</v>
      </c>
      <c r="N455" s="72"/>
      <c r="O455" s="71">
        <v>997</v>
      </c>
      <c r="P455" s="71">
        <v>997</v>
      </c>
      <c r="Q455" s="71">
        <v>0</v>
      </c>
      <c r="R455" s="59" t="s">
        <v>409</v>
      </c>
      <c r="S455" s="71"/>
      <c r="T455" s="71">
        <v>0</v>
      </c>
      <c r="U455" s="71">
        <v>997</v>
      </c>
      <c r="V455" s="71">
        <v>997</v>
      </c>
      <c r="W455" s="71">
        <v>0</v>
      </c>
      <c r="X455" s="71">
        <v>997</v>
      </c>
      <c r="Y455" s="4"/>
      <c r="Z455" s="4"/>
      <c r="AA455" s="4"/>
      <c r="AB455" s="4"/>
      <c r="AC455" s="4"/>
      <c r="AD455" s="4"/>
    </row>
    <row r="456" spans="1:30" ht="12.75" hidden="1" x14ac:dyDescent="0.2">
      <c r="A456" s="68" t="s">
        <v>89</v>
      </c>
      <c r="B456" s="68" t="s">
        <v>338</v>
      </c>
      <c r="C456" s="68" t="s">
        <v>30</v>
      </c>
      <c r="D456" s="68" t="s">
        <v>37</v>
      </c>
      <c r="E456" s="68" t="s">
        <v>32</v>
      </c>
      <c r="F456" s="68" t="s">
        <v>33</v>
      </c>
      <c r="G456" s="68" t="s">
        <v>44</v>
      </c>
      <c r="H456" s="69" t="s">
        <v>35</v>
      </c>
      <c r="I456" s="69" t="s">
        <v>45</v>
      </c>
      <c r="J456" s="70" t="s">
        <v>406</v>
      </c>
      <c r="K456" s="71">
        <v>20000</v>
      </c>
      <c r="L456" s="112">
        <v>3034</v>
      </c>
      <c r="M456" s="71">
        <v>23034</v>
      </c>
      <c r="N456" s="72"/>
      <c r="O456" s="71">
        <v>23034</v>
      </c>
      <c r="P456" s="71">
        <v>23034</v>
      </c>
      <c r="Q456" s="71">
        <v>0</v>
      </c>
      <c r="R456" s="113" t="s">
        <v>409</v>
      </c>
      <c r="S456" s="71"/>
      <c r="T456" s="71">
        <v>0</v>
      </c>
      <c r="U456" s="71">
        <v>23034</v>
      </c>
      <c r="V456" s="71">
        <v>23034</v>
      </c>
      <c r="W456" s="71">
        <v>0</v>
      </c>
      <c r="X456" s="71">
        <v>23034</v>
      </c>
      <c r="Y456" s="4"/>
      <c r="Z456" s="4"/>
      <c r="AA456" s="4"/>
      <c r="AB456" s="4"/>
      <c r="AC456" s="4"/>
      <c r="AD456" s="4"/>
    </row>
    <row r="457" spans="1:30" ht="12.75" hidden="1" x14ac:dyDescent="0.2">
      <c r="A457" s="110" t="s">
        <v>28</v>
      </c>
      <c r="B457" s="110" t="s">
        <v>114</v>
      </c>
      <c r="C457" s="110" t="s">
        <v>594</v>
      </c>
      <c r="D457" s="110" t="s">
        <v>37</v>
      </c>
      <c r="E457" s="110" t="s">
        <v>595</v>
      </c>
      <c r="F457" s="110" t="s">
        <v>33</v>
      </c>
      <c r="G457" s="110" t="s">
        <v>44</v>
      </c>
      <c r="H457" s="111" t="s">
        <v>45</v>
      </c>
      <c r="I457" s="111" t="s">
        <v>45</v>
      </c>
      <c r="J457" s="110" t="s">
        <v>596</v>
      </c>
      <c r="K457" s="71">
        <v>0</v>
      </c>
      <c r="L457" s="112">
        <v>22250.7</v>
      </c>
      <c r="M457" s="71">
        <v>22250.7</v>
      </c>
      <c r="N457" s="112"/>
      <c r="O457" s="71">
        <v>22250.7</v>
      </c>
      <c r="P457" s="71">
        <v>22250.7</v>
      </c>
      <c r="Q457" s="71">
        <v>0</v>
      </c>
      <c r="R457" s="113" t="s">
        <v>409</v>
      </c>
      <c r="S457" s="71"/>
      <c r="T457" s="71">
        <v>0</v>
      </c>
      <c r="U457" s="71">
        <v>22250.7</v>
      </c>
      <c r="V457" s="71">
        <v>22250.7</v>
      </c>
      <c r="W457" s="71">
        <v>0</v>
      </c>
      <c r="X457" s="71">
        <v>4050</v>
      </c>
      <c r="Y457" s="4"/>
      <c r="Z457" s="4"/>
      <c r="AA457" s="4"/>
      <c r="AB457" s="4"/>
      <c r="AC457" s="4"/>
      <c r="AD457" s="4"/>
    </row>
    <row r="458" spans="1:30" ht="12.75" hidden="1" x14ac:dyDescent="0.2">
      <c r="A458" s="56" t="s">
        <v>28</v>
      </c>
      <c r="B458" s="56" t="s">
        <v>114</v>
      </c>
      <c r="C458" s="56" t="s">
        <v>594</v>
      </c>
      <c r="D458" s="56" t="s">
        <v>37</v>
      </c>
      <c r="E458" s="56" t="s">
        <v>597</v>
      </c>
      <c r="F458" s="56" t="s">
        <v>33</v>
      </c>
      <c r="G458" s="56" t="s">
        <v>44</v>
      </c>
      <c r="H458" s="57" t="s">
        <v>45</v>
      </c>
      <c r="I458" s="57" t="s">
        <v>45</v>
      </c>
      <c r="J458" s="56" t="s">
        <v>598</v>
      </c>
      <c r="K458" s="71">
        <v>0</v>
      </c>
      <c r="L458" s="58">
        <v>22258</v>
      </c>
      <c r="M458" s="71">
        <v>22258</v>
      </c>
      <c r="N458" s="58"/>
      <c r="O458" s="71">
        <v>22258</v>
      </c>
      <c r="P458" s="71">
        <v>22258</v>
      </c>
      <c r="Q458" s="71">
        <v>0</v>
      </c>
      <c r="R458" s="59" t="s">
        <v>409</v>
      </c>
      <c r="S458" s="71"/>
      <c r="T458" s="71">
        <v>0</v>
      </c>
      <c r="U458" s="71">
        <v>22258</v>
      </c>
      <c r="V458" s="71">
        <v>22258</v>
      </c>
      <c r="W458" s="71">
        <v>0</v>
      </c>
      <c r="X458" s="71">
        <v>22258</v>
      </c>
      <c r="Y458" s="4"/>
      <c r="Z458" s="4"/>
      <c r="AA458" s="4"/>
      <c r="AB458" s="4"/>
      <c r="AC458" s="4"/>
      <c r="AD458" s="4"/>
    </row>
    <row r="459" spans="1:30" ht="12.75" hidden="1" x14ac:dyDescent="0.2">
      <c r="A459" s="56" t="s">
        <v>28</v>
      </c>
      <c r="B459" s="56" t="s">
        <v>114</v>
      </c>
      <c r="C459" s="56" t="s">
        <v>594</v>
      </c>
      <c r="D459" s="56" t="s">
        <v>37</v>
      </c>
      <c r="E459" s="56" t="s">
        <v>599</v>
      </c>
      <c r="F459" s="56" t="s">
        <v>33</v>
      </c>
      <c r="G459" s="56" t="s">
        <v>44</v>
      </c>
      <c r="H459" s="57" t="s">
        <v>45</v>
      </c>
      <c r="I459" s="57" t="s">
        <v>45</v>
      </c>
      <c r="J459" s="56" t="s">
        <v>599</v>
      </c>
      <c r="K459" s="71">
        <v>0</v>
      </c>
      <c r="L459" s="58">
        <v>19781.25</v>
      </c>
      <c r="M459" s="71">
        <v>19781.25</v>
      </c>
      <c r="N459" s="58"/>
      <c r="O459" s="71">
        <v>19781.25</v>
      </c>
      <c r="P459" s="71">
        <v>19781.25</v>
      </c>
      <c r="Q459" s="71">
        <v>0</v>
      </c>
      <c r="R459" s="59" t="s">
        <v>409</v>
      </c>
      <c r="S459" s="71"/>
      <c r="T459" s="71">
        <v>0</v>
      </c>
      <c r="U459" s="71">
        <v>19781.25</v>
      </c>
      <c r="V459" s="71">
        <v>19781.25</v>
      </c>
      <c r="W459" s="71">
        <v>0</v>
      </c>
      <c r="X459" s="71">
        <v>19781.25</v>
      </c>
      <c r="Y459" s="4"/>
      <c r="Z459" s="4"/>
      <c r="AA459" s="4"/>
      <c r="AB459" s="4"/>
      <c r="AC459" s="4"/>
      <c r="AD459" s="4"/>
    </row>
    <row r="460" spans="1:30" ht="12.75" hidden="1" x14ac:dyDescent="0.2">
      <c r="A460" s="56" t="s">
        <v>28</v>
      </c>
      <c r="B460" s="56" t="s">
        <v>114</v>
      </c>
      <c r="C460" s="56" t="s">
        <v>594</v>
      </c>
      <c r="D460" s="56" t="s">
        <v>37</v>
      </c>
      <c r="E460" s="56" t="s">
        <v>600</v>
      </c>
      <c r="F460" s="56" t="s">
        <v>33</v>
      </c>
      <c r="G460" s="56" t="s">
        <v>44</v>
      </c>
      <c r="H460" s="57" t="s">
        <v>45</v>
      </c>
      <c r="I460" s="57" t="s">
        <v>45</v>
      </c>
      <c r="J460" s="56" t="s">
        <v>600</v>
      </c>
      <c r="K460" s="71">
        <v>0</v>
      </c>
      <c r="L460" s="58">
        <v>3426</v>
      </c>
      <c r="M460" s="71">
        <v>3426</v>
      </c>
      <c r="N460" s="58"/>
      <c r="O460" s="71">
        <v>3426</v>
      </c>
      <c r="P460" s="71">
        <v>3426</v>
      </c>
      <c r="Q460" s="71">
        <v>0</v>
      </c>
      <c r="R460" s="59" t="s">
        <v>409</v>
      </c>
      <c r="S460" s="71"/>
      <c r="T460" s="71">
        <v>0</v>
      </c>
      <c r="U460" s="71">
        <v>3426</v>
      </c>
      <c r="V460" s="71">
        <v>3426</v>
      </c>
      <c r="W460" s="71">
        <v>0</v>
      </c>
      <c r="X460" s="71">
        <v>3426</v>
      </c>
      <c r="Y460" s="4"/>
      <c r="Z460" s="4"/>
      <c r="AA460" s="4"/>
      <c r="AB460" s="4"/>
      <c r="AC460" s="4"/>
      <c r="AD460" s="4"/>
    </row>
    <row r="461" spans="1:30" ht="12.75" hidden="1" x14ac:dyDescent="0.2">
      <c r="A461" s="56" t="s">
        <v>58</v>
      </c>
      <c r="B461" s="56" t="s">
        <v>144</v>
      </c>
      <c r="C461" s="56" t="s">
        <v>594</v>
      </c>
      <c r="D461" s="56" t="s">
        <v>37</v>
      </c>
      <c r="E461" s="56" t="s">
        <v>601</v>
      </c>
      <c r="F461" s="56" t="s">
        <v>33</v>
      </c>
      <c r="G461" s="56" t="s">
        <v>44</v>
      </c>
      <c r="H461" s="57" t="s">
        <v>45</v>
      </c>
      <c r="I461" s="57" t="s">
        <v>45</v>
      </c>
      <c r="J461" s="73" t="s">
        <v>602</v>
      </c>
      <c r="K461" s="71">
        <v>0</v>
      </c>
      <c r="L461" s="58">
        <v>1987.5</v>
      </c>
      <c r="M461" s="71">
        <v>1987.5</v>
      </c>
      <c r="N461" s="104"/>
      <c r="O461" s="71">
        <v>1987.5</v>
      </c>
      <c r="P461" s="71">
        <v>1987.5</v>
      </c>
      <c r="Q461" s="71">
        <v>0</v>
      </c>
      <c r="R461" s="59" t="s">
        <v>409</v>
      </c>
      <c r="S461" s="103"/>
      <c r="T461" s="71">
        <v>0</v>
      </c>
      <c r="U461" s="71">
        <v>1987.5</v>
      </c>
      <c r="V461" s="71">
        <v>1987.5</v>
      </c>
      <c r="W461" s="71">
        <v>0</v>
      </c>
      <c r="X461" s="71">
        <v>1987.5</v>
      </c>
      <c r="Y461" s="4"/>
      <c r="Z461" s="4"/>
      <c r="AA461" s="4"/>
      <c r="AB461" s="4"/>
      <c r="AC461" s="4"/>
      <c r="AD461" s="4"/>
    </row>
    <row r="462" spans="1:30" ht="12.75" hidden="1" x14ac:dyDescent="0.2">
      <c r="A462" s="105" t="s">
        <v>605</v>
      </c>
      <c r="B462" s="105" t="s">
        <v>603</v>
      </c>
      <c r="C462" s="105" t="s">
        <v>594</v>
      </c>
      <c r="D462" s="105" t="s">
        <v>37</v>
      </c>
      <c r="E462" s="105" t="s">
        <v>603</v>
      </c>
      <c r="F462" s="105" t="s">
        <v>147</v>
      </c>
      <c r="G462" s="105" t="s">
        <v>44</v>
      </c>
      <c r="H462" s="106" t="s">
        <v>45</v>
      </c>
      <c r="I462" s="106" t="s">
        <v>45</v>
      </c>
      <c r="J462" s="105" t="s">
        <v>603</v>
      </c>
      <c r="K462" s="107"/>
      <c r="L462" s="108">
        <v>1792577.99</v>
      </c>
      <c r="M462" s="107">
        <v>1792577.99</v>
      </c>
      <c r="N462" s="108">
        <v>4.01</v>
      </c>
      <c r="O462" s="107">
        <v>1792577.9900000005</v>
      </c>
      <c r="P462" s="107">
        <v>1792577.99</v>
      </c>
      <c r="Q462" s="107">
        <v>0</v>
      </c>
      <c r="R462" s="109" t="s">
        <v>409</v>
      </c>
      <c r="S462" s="107">
        <v>1792577.9900000005</v>
      </c>
      <c r="T462" s="107">
        <v>0</v>
      </c>
      <c r="U462" s="107">
        <v>0</v>
      </c>
      <c r="V462" s="107">
        <v>1792577.9900000005</v>
      </c>
      <c r="W462" s="107">
        <v>4.0099999995436519</v>
      </c>
      <c r="X462" s="107">
        <v>1792577.9900000005</v>
      </c>
      <c r="Y462" s="4"/>
      <c r="Z462" s="4"/>
      <c r="AA462" s="4"/>
      <c r="AB462" s="4"/>
      <c r="AC462" s="4"/>
      <c r="AD462" s="4"/>
    </row>
    <row r="463" spans="1:30" ht="12.75" hidden="1" x14ac:dyDescent="0.2">
      <c r="A463" s="105" t="s">
        <v>605</v>
      </c>
      <c r="B463" s="105" t="s">
        <v>603</v>
      </c>
      <c r="C463" s="105" t="s">
        <v>594</v>
      </c>
      <c r="D463" s="105" t="s">
        <v>37</v>
      </c>
      <c r="E463" s="105" t="s">
        <v>603</v>
      </c>
      <c r="F463" s="105" t="s">
        <v>147</v>
      </c>
      <c r="G463" s="105" t="s">
        <v>44</v>
      </c>
      <c r="H463" s="106" t="s">
        <v>45</v>
      </c>
      <c r="I463" s="106" t="s">
        <v>45</v>
      </c>
      <c r="J463" s="105" t="s">
        <v>604</v>
      </c>
      <c r="K463" s="107"/>
      <c r="L463" s="108">
        <v>13807846.770000001</v>
      </c>
      <c r="M463" s="107">
        <v>13807846.770000001</v>
      </c>
      <c r="N463" s="108">
        <v>0</v>
      </c>
      <c r="O463" s="107">
        <v>13807846.769999983</v>
      </c>
      <c r="P463" s="107">
        <v>13807846.770000001</v>
      </c>
      <c r="Q463" s="107">
        <v>0</v>
      </c>
      <c r="R463" s="109" t="s">
        <v>409</v>
      </c>
      <c r="S463" s="107">
        <v>13807846.769999983</v>
      </c>
      <c r="T463" s="107">
        <v>0</v>
      </c>
      <c r="U463" s="107">
        <v>0</v>
      </c>
      <c r="V463" s="107">
        <v>13807846.769999983</v>
      </c>
      <c r="W463" s="107">
        <v>1.862645149230957E-8</v>
      </c>
      <c r="X463" s="107">
        <v>13807846.769999983</v>
      </c>
      <c r="Y463" s="4"/>
      <c r="Z463" s="4"/>
      <c r="AA463" s="4"/>
      <c r="AB463" s="4"/>
      <c r="AC463" s="4"/>
      <c r="AD463" s="4"/>
    </row>
    <row r="464" spans="1:30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</sheetData>
  <autoFilter ref="A1:AB463" xr:uid="{00000000-0001-0000-0000-000000000000}">
    <filterColumn colId="3">
      <filters>
        <filter val="INFORMÁTICA"/>
      </filters>
    </filterColumn>
    <filterColumn colId="4">
      <filters>
        <filter val="SEGURANÇA TI"/>
      </filters>
    </filterColumn>
  </autoFilter>
  <conditionalFormatting sqref="W2:W456 X403 W458:W460">
    <cfRule type="cellIs" dxfId="0" priority="1" operator="lessThan">
      <formula>0</formula>
    </cfRule>
  </conditionalFormatting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32CF-AE65-4873-9A6A-FB03DCE03EF9}">
  <dimension ref="A1:J16"/>
  <sheetViews>
    <sheetView topLeftCell="D4" workbookViewId="0">
      <selection activeCell="J29" sqref="J29"/>
    </sheetView>
  </sheetViews>
  <sheetFormatPr defaultRowHeight="12.75" x14ac:dyDescent="0.2"/>
  <cols>
    <col min="1" max="1" width="61.140625" bestFit="1" customWidth="1"/>
    <col min="2" max="2" width="33.140625" bestFit="1" customWidth="1"/>
    <col min="3" max="3" width="40.7109375" bestFit="1" customWidth="1"/>
    <col min="4" max="4" width="38.85546875" bestFit="1" customWidth="1"/>
    <col min="5" max="5" width="33" bestFit="1" customWidth="1"/>
    <col min="6" max="6" width="34.42578125" bestFit="1" customWidth="1"/>
    <col min="7" max="7" width="44.85546875" bestFit="1" customWidth="1"/>
    <col min="8" max="8" width="38.5703125" bestFit="1" customWidth="1"/>
    <col min="9" max="9" width="37.140625" bestFit="1" customWidth="1"/>
    <col min="10" max="10" width="33" bestFit="1" customWidth="1"/>
  </cols>
  <sheetData>
    <row r="1" spans="1:10" x14ac:dyDescent="0.2">
      <c r="A1" s="62" t="s">
        <v>3</v>
      </c>
      <c r="B1" t="s">
        <v>64</v>
      </c>
    </row>
    <row r="2" spans="1:10" x14ac:dyDescent="0.2">
      <c r="A2" s="62" t="s">
        <v>4</v>
      </c>
      <c r="B2" t="s">
        <v>316</v>
      </c>
    </row>
    <row r="4" spans="1:10" x14ac:dyDescent="0.2">
      <c r="A4" s="62" t="s">
        <v>408</v>
      </c>
      <c r="B4" t="s">
        <v>476</v>
      </c>
      <c r="C4" t="s">
        <v>477</v>
      </c>
      <c r="D4" t="s">
        <v>606</v>
      </c>
      <c r="E4" t="s">
        <v>478</v>
      </c>
      <c r="F4" t="s">
        <v>341</v>
      </c>
      <c r="G4" t="s">
        <v>342</v>
      </c>
      <c r="H4" t="s">
        <v>344</v>
      </c>
      <c r="I4" t="s">
        <v>343</v>
      </c>
      <c r="J4" t="s">
        <v>479</v>
      </c>
    </row>
    <row r="5" spans="1:10" x14ac:dyDescent="0.2">
      <c r="A5" s="63" t="s">
        <v>334</v>
      </c>
      <c r="B5" s="64">
        <v>107001</v>
      </c>
      <c r="C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</row>
    <row r="6" spans="1:10" x14ac:dyDescent="0.2">
      <c r="A6" s="63" t="s">
        <v>590</v>
      </c>
      <c r="B6" s="64"/>
      <c r="C6" s="64">
        <v>1394212.76</v>
      </c>
      <c r="E6" s="64">
        <v>0</v>
      </c>
      <c r="F6" s="64">
        <v>1394212.76</v>
      </c>
      <c r="G6" s="64">
        <v>0</v>
      </c>
      <c r="H6" s="64">
        <v>0</v>
      </c>
      <c r="I6" s="64">
        <v>0</v>
      </c>
      <c r="J6" s="64">
        <v>1367296.1</v>
      </c>
    </row>
    <row r="7" spans="1:10" x14ac:dyDescent="0.2">
      <c r="A7" s="63" t="s">
        <v>332</v>
      </c>
      <c r="B7" s="64">
        <v>156142</v>
      </c>
      <c r="C7" s="64">
        <v>160708.07999999999</v>
      </c>
      <c r="E7" s="64">
        <v>0</v>
      </c>
      <c r="F7" s="64">
        <v>160708.07999999999</v>
      </c>
      <c r="G7" s="64">
        <v>0</v>
      </c>
      <c r="H7" s="64">
        <v>0</v>
      </c>
      <c r="I7" s="64">
        <v>0</v>
      </c>
      <c r="J7" s="64">
        <v>147315.74</v>
      </c>
    </row>
    <row r="8" spans="1:10" x14ac:dyDescent="0.2">
      <c r="A8" s="63" t="s">
        <v>540</v>
      </c>
      <c r="B8" s="64">
        <v>0</v>
      </c>
      <c r="C8" s="64">
        <v>595.07000000000005</v>
      </c>
      <c r="E8" s="64">
        <v>0</v>
      </c>
      <c r="F8" s="64">
        <v>595.07000000000005</v>
      </c>
      <c r="G8" s="64">
        <v>0</v>
      </c>
      <c r="H8" s="64">
        <v>0</v>
      </c>
      <c r="I8" s="64">
        <v>0</v>
      </c>
      <c r="J8" s="64">
        <v>595.07000000000005</v>
      </c>
    </row>
    <row r="9" spans="1:10" x14ac:dyDescent="0.2">
      <c r="A9" s="63" t="s">
        <v>405</v>
      </c>
      <c r="B9" s="64">
        <v>0</v>
      </c>
      <c r="C9" s="64">
        <v>114103.97</v>
      </c>
      <c r="E9" s="64">
        <v>0</v>
      </c>
      <c r="F9" s="64">
        <v>114103.97</v>
      </c>
      <c r="G9" s="64">
        <v>0</v>
      </c>
      <c r="H9" s="64">
        <v>0</v>
      </c>
      <c r="I9" s="64">
        <v>0</v>
      </c>
      <c r="J9" s="64">
        <v>114103.97</v>
      </c>
    </row>
    <row r="10" spans="1:10" x14ac:dyDescent="0.2">
      <c r="A10" s="63" t="s">
        <v>331</v>
      </c>
      <c r="B10" s="64">
        <v>380860</v>
      </c>
      <c r="C10" s="64">
        <v>376340.52</v>
      </c>
      <c r="E10" s="64">
        <v>0</v>
      </c>
      <c r="F10" s="64">
        <v>376340.51999999996</v>
      </c>
      <c r="G10" s="64">
        <v>0</v>
      </c>
      <c r="H10" s="64">
        <v>0</v>
      </c>
      <c r="I10" s="64">
        <v>0</v>
      </c>
      <c r="J10" s="64">
        <v>250659.80000000002</v>
      </c>
    </row>
    <row r="11" spans="1:10" x14ac:dyDescent="0.2">
      <c r="A11" s="63" t="s">
        <v>475</v>
      </c>
      <c r="B11" s="64">
        <v>240000</v>
      </c>
      <c r="C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</row>
    <row r="12" spans="1:10" x14ac:dyDescent="0.2">
      <c r="A12" s="63" t="s">
        <v>317</v>
      </c>
      <c r="B12" s="64">
        <v>225159</v>
      </c>
      <c r="C12" s="64">
        <v>215435.05</v>
      </c>
      <c r="E12" s="64">
        <v>0</v>
      </c>
      <c r="F12" s="64">
        <v>215435.05000000002</v>
      </c>
      <c r="G12" s="64">
        <v>0</v>
      </c>
      <c r="H12" s="64">
        <v>0</v>
      </c>
      <c r="I12" s="64">
        <v>0</v>
      </c>
      <c r="J12" s="64">
        <v>175578.26</v>
      </c>
    </row>
    <row r="13" spans="1:10" x14ac:dyDescent="0.2">
      <c r="A13" s="63" t="s">
        <v>471</v>
      </c>
      <c r="B13" s="64">
        <v>120000</v>
      </c>
      <c r="C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10" x14ac:dyDescent="0.2">
      <c r="A14" s="63" t="s">
        <v>330</v>
      </c>
      <c r="B14" s="64">
        <v>220000</v>
      </c>
      <c r="C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</row>
    <row r="15" spans="1:10" x14ac:dyDescent="0.2">
      <c r="A15" s="63" t="s">
        <v>541</v>
      </c>
      <c r="B15" s="64"/>
      <c r="C15" s="64">
        <v>133219.3045</v>
      </c>
      <c r="E15" s="64">
        <v>0</v>
      </c>
      <c r="F15" s="64">
        <v>133219.30000000002</v>
      </c>
      <c r="G15" s="64">
        <v>4.4999999809078872E-3</v>
      </c>
      <c r="H15" s="64">
        <v>4.4999999809078872E-3</v>
      </c>
      <c r="I15" s="64">
        <v>0</v>
      </c>
      <c r="J15" s="64">
        <v>119491.47</v>
      </c>
    </row>
    <row r="16" spans="1:10" x14ac:dyDescent="0.2">
      <c r="A16" s="63" t="s">
        <v>379</v>
      </c>
      <c r="B16" s="64">
        <v>1449162</v>
      </c>
      <c r="C16" s="64">
        <v>2394614.7545000003</v>
      </c>
      <c r="E16" s="64">
        <v>0</v>
      </c>
      <c r="F16" s="64">
        <v>2394614.75</v>
      </c>
      <c r="G16" s="64">
        <v>4.4999999809078872E-3</v>
      </c>
      <c r="H16" s="64">
        <v>4.4999999809078872E-3</v>
      </c>
      <c r="I16" s="64">
        <v>0</v>
      </c>
      <c r="J16" s="64">
        <v>2175040.41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4"/>
  <sheetViews>
    <sheetView topLeftCell="C47" workbookViewId="0">
      <selection activeCell="B70" sqref="B70:K80"/>
    </sheetView>
  </sheetViews>
  <sheetFormatPr defaultColWidth="12.5703125" defaultRowHeight="15" customHeight="1" x14ac:dyDescent="0.2"/>
  <cols>
    <col min="1" max="1" width="21" customWidth="1"/>
    <col min="2" max="2" width="98.140625" bestFit="1" customWidth="1"/>
    <col min="3" max="3" width="28.85546875" customWidth="1"/>
    <col min="4" max="4" width="32.28515625" customWidth="1"/>
    <col min="5" max="5" width="29.85546875" customWidth="1"/>
    <col min="6" max="6" width="25.140625" customWidth="1"/>
    <col min="7" max="7" width="26" customWidth="1"/>
    <col min="8" max="8" width="37.5703125" customWidth="1"/>
    <col min="9" max="9" width="30.85546875" customWidth="1"/>
    <col min="10" max="10" width="30.5703125" customWidth="1"/>
    <col min="11" max="11" width="21.85546875" customWidth="1"/>
    <col min="12" max="26" width="8" customWidth="1"/>
  </cols>
  <sheetData>
    <row r="1" spans="1:26" ht="12.75" customHeight="1" x14ac:dyDescent="0.2">
      <c r="A1" s="7" t="s">
        <v>346</v>
      </c>
      <c r="B1" s="7" t="s">
        <v>64</v>
      </c>
    </row>
    <row r="2" spans="1:26" ht="12.75" customHeight="1" x14ac:dyDescent="0.2"/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2">
      <c r="A4" s="9" t="s">
        <v>347</v>
      </c>
      <c r="B4" s="9" t="s">
        <v>9</v>
      </c>
      <c r="C4" s="9" t="s">
        <v>348</v>
      </c>
      <c r="D4" s="10" t="s">
        <v>349</v>
      </c>
      <c r="E4" s="10" t="s">
        <v>350</v>
      </c>
      <c r="F4" s="10" t="s">
        <v>351</v>
      </c>
      <c r="G4" s="10" t="s">
        <v>352</v>
      </c>
      <c r="H4" s="10" t="s">
        <v>353</v>
      </c>
      <c r="I4" s="10" t="s">
        <v>354</v>
      </c>
      <c r="J4" s="10" t="s">
        <v>355</v>
      </c>
      <c r="K4" s="11" t="s">
        <v>356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">
      <c r="A5" s="14" t="s">
        <v>32</v>
      </c>
      <c r="B5" s="114" t="s">
        <v>575</v>
      </c>
      <c r="C5" s="64">
        <v>0</v>
      </c>
      <c r="D5" s="64">
        <v>8050000</v>
      </c>
      <c r="E5" s="64">
        <v>0</v>
      </c>
      <c r="F5" s="64">
        <v>0</v>
      </c>
      <c r="G5" s="64">
        <v>8050000</v>
      </c>
      <c r="H5" s="64">
        <v>0</v>
      </c>
      <c r="I5" s="64">
        <v>0</v>
      </c>
      <c r="J5" s="64">
        <v>0</v>
      </c>
      <c r="K5" s="64">
        <v>8050000</v>
      </c>
      <c r="L5" s="13"/>
    </row>
    <row r="6" spans="1:26" ht="12.75" customHeight="1" x14ac:dyDescent="0.2">
      <c r="A6" s="14"/>
      <c r="B6" s="114" t="s">
        <v>537</v>
      </c>
      <c r="C6" s="64">
        <v>0</v>
      </c>
      <c r="D6" s="64">
        <v>3705000</v>
      </c>
      <c r="E6" s="64">
        <v>0</v>
      </c>
      <c r="F6" s="64">
        <v>0</v>
      </c>
      <c r="G6" s="64">
        <v>3705000</v>
      </c>
      <c r="H6" s="64">
        <v>0</v>
      </c>
      <c r="I6" s="64">
        <v>0</v>
      </c>
      <c r="J6" s="64">
        <v>0</v>
      </c>
      <c r="K6" s="64">
        <v>0</v>
      </c>
      <c r="L6" s="13"/>
    </row>
    <row r="7" spans="1:26" ht="12.75" customHeight="1" x14ac:dyDescent="0.2">
      <c r="A7" s="14"/>
      <c r="B7" s="114" t="s">
        <v>538</v>
      </c>
      <c r="C7" s="64">
        <v>0</v>
      </c>
      <c r="D7" s="64">
        <v>1970420</v>
      </c>
      <c r="E7" s="64">
        <v>0</v>
      </c>
      <c r="F7" s="64">
        <v>0</v>
      </c>
      <c r="G7" s="64">
        <v>1970420</v>
      </c>
      <c r="H7" s="64">
        <v>0</v>
      </c>
      <c r="I7" s="64">
        <v>0</v>
      </c>
      <c r="J7" s="64">
        <v>0</v>
      </c>
      <c r="K7" s="64">
        <v>0</v>
      </c>
      <c r="L7" s="13"/>
    </row>
    <row r="8" spans="1:26" ht="12.75" customHeight="1" x14ac:dyDescent="0.2">
      <c r="A8" s="14"/>
      <c r="B8" s="114" t="s">
        <v>539</v>
      </c>
      <c r="C8" s="64">
        <v>0</v>
      </c>
      <c r="D8" s="64">
        <v>639816.60000000009</v>
      </c>
      <c r="E8" s="64">
        <v>0</v>
      </c>
      <c r="F8" s="64">
        <v>0</v>
      </c>
      <c r="G8" s="64">
        <v>639816.60000000009</v>
      </c>
      <c r="H8" s="64">
        <v>0</v>
      </c>
      <c r="I8" s="64">
        <v>0</v>
      </c>
      <c r="J8" s="64">
        <v>0</v>
      </c>
      <c r="K8" s="64">
        <v>0</v>
      </c>
      <c r="L8" s="13"/>
    </row>
    <row r="9" spans="1:26" ht="12.75" customHeight="1" x14ac:dyDescent="0.2">
      <c r="A9" s="14"/>
      <c r="B9" s="114" t="s">
        <v>534</v>
      </c>
      <c r="C9" s="64">
        <v>0</v>
      </c>
      <c r="D9" s="64">
        <v>1521126.3</v>
      </c>
      <c r="E9" s="64">
        <v>0</v>
      </c>
      <c r="F9" s="64">
        <v>0</v>
      </c>
      <c r="G9" s="64">
        <v>1521126.3</v>
      </c>
      <c r="H9" s="64">
        <v>0</v>
      </c>
      <c r="I9" s="64">
        <v>0</v>
      </c>
      <c r="J9" s="64">
        <v>0</v>
      </c>
      <c r="K9" s="64">
        <v>1521126.2999999998</v>
      </c>
      <c r="L9" s="13"/>
    </row>
    <row r="10" spans="1:26" ht="12.75" customHeight="1" x14ac:dyDescent="0.2">
      <c r="A10" s="14"/>
      <c r="B10" s="114" t="s">
        <v>563</v>
      </c>
      <c r="C10" s="64">
        <v>0</v>
      </c>
      <c r="D10" s="64">
        <v>9490.32</v>
      </c>
      <c r="E10" s="64">
        <v>0</v>
      </c>
      <c r="F10" s="64">
        <v>0</v>
      </c>
      <c r="G10" s="64">
        <v>9490.32</v>
      </c>
      <c r="H10" s="64">
        <v>0</v>
      </c>
      <c r="I10" s="64">
        <v>0</v>
      </c>
      <c r="J10" s="64">
        <v>0</v>
      </c>
      <c r="K10" s="64">
        <v>4575.6899999999996</v>
      </c>
      <c r="L10" s="13"/>
    </row>
    <row r="11" spans="1:26" ht="12.75" customHeight="1" x14ac:dyDescent="0.2">
      <c r="A11" s="14"/>
      <c r="B11" s="114" t="s">
        <v>65</v>
      </c>
      <c r="C11" s="64">
        <v>100000</v>
      </c>
      <c r="D11" s="64">
        <v>61803</v>
      </c>
      <c r="E11" s="64">
        <v>0</v>
      </c>
      <c r="F11" s="64">
        <v>0</v>
      </c>
      <c r="G11" s="64">
        <v>61803</v>
      </c>
      <c r="H11" s="64">
        <v>0</v>
      </c>
      <c r="I11" s="64">
        <v>0</v>
      </c>
      <c r="J11" s="64">
        <v>0</v>
      </c>
      <c r="K11" s="64">
        <v>31325</v>
      </c>
      <c r="L11" s="13"/>
    </row>
    <row r="12" spans="1:26" ht="12.75" customHeight="1" x14ac:dyDescent="0.2">
      <c r="A12" s="14"/>
      <c r="B12" s="114" t="s">
        <v>337</v>
      </c>
      <c r="C12" s="64">
        <v>3500</v>
      </c>
      <c r="D12" s="64">
        <v>1658</v>
      </c>
      <c r="E12" s="64">
        <v>0</v>
      </c>
      <c r="F12" s="64">
        <v>0</v>
      </c>
      <c r="G12" s="64">
        <v>1658</v>
      </c>
      <c r="H12" s="64">
        <v>0</v>
      </c>
      <c r="I12" s="64">
        <v>0</v>
      </c>
      <c r="J12" s="64">
        <v>0</v>
      </c>
      <c r="K12" s="64">
        <v>1658</v>
      </c>
      <c r="L12" s="13"/>
    </row>
    <row r="13" spans="1:26" ht="12.75" customHeight="1" x14ac:dyDescent="0.2">
      <c r="A13" s="14"/>
      <c r="B13" s="114" t="s">
        <v>178</v>
      </c>
      <c r="C13" s="64">
        <v>9492</v>
      </c>
      <c r="D13" s="64">
        <v>9552.9699999999993</v>
      </c>
      <c r="E13" s="64">
        <v>0</v>
      </c>
      <c r="F13" s="64">
        <v>0</v>
      </c>
      <c r="G13" s="64">
        <v>9552.9699999999993</v>
      </c>
      <c r="H13" s="64">
        <v>0</v>
      </c>
      <c r="I13" s="64">
        <v>0</v>
      </c>
      <c r="J13" s="64">
        <v>0</v>
      </c>
      <c r="K13" s="64">
        <v>8753.85</v>
      </c>
      <c r="L13" s="13"/>
    </row>
    <row r="14" spans="1:26" ht="12.75" customHeight="1" x14ac:dyDescent="0.2">
      <c r="A14" s="14"/>
      <c r="B14" s="114" t="s">
        <v>401</v>
      </c>
      <c r="C14" s="64">
        <v>0</v>
      </c>
      <c r="D14" s="64">
        <v>68535.320000000007</v>
      </c>
      <c r="E14" s="64">
        <v>0</v>
      </c>
      <c r="F14" s="64">
        <v>0</v>
      </c>
      <c r="G14" s="64">
        <v>68535.320000000007</v>
      </c>
      <c r="H14" s="64">
        <v>0</v>
      </c>
      <c r="I14" s="64">
        <v>0</v>
      </c>
      <c r="J14" s="64">
        <v>0</v>
      </c>
      <c r="K14" s="64">
        <v>68535.320000000007</v>
      </c>
      <c r="L14" s="13"/>
    </row>
    <row r="15" spans="1:26" ht="12.75" customHeight="1" x14ac:dyDescent="0.2">
      <c r="A15" s="14"/>
      <c r="B15" s="114" t="s">
        <v>390</v>
      </c>
      <c r="C15" s="64">
        <v>0</v>
      </c>
      <c r="D15" s="64">
        <v>15659.8</v>
      </c>
      <c r="E15" s="64">
        <v>0</v>
      </c>
      <c r="F15" s="64">
        <v>0</v>
      </c>
      <c r="G15" s="64">
        <v>15659.8</v>
      </c>
      <c r="H15" s="64">
        <v>0</v>
      </c>
      <c r="I15" s="64">
        <v>0</v>
      </c>
      <c r="J15" s="64">
        <v>0</v>
      </c>
      <c r="K15" s="64">
        <v>15659.8</v>
      </c>
      <c r="L15" s="13"/>
    </row>
    <row r="16" spans="1:26" ht="12.75" customHeight="1" x14ac:dyDescent="0.2">
      <c r="A16" s="14"/>
      <c r="B16" s="114" t="s">
        <v>589</v>
      </c>
      <c r="C16" s="64">
        <v>0</v>
      </c>
      <c r="D16" s="64">
        <v>16525</v>
      </c>
      <c r="E16" s="64">
        <v>0</v>
      </c>
      <c r="F16" s="64">
        <v>0</v>
      </c>
      <c r="G16" s="64">
        <v>16525</v>
      </c>
      <c r="H16" s="64">
        <v>0</v>
      </c>
      <c r="I16" s="64">
        <v>0</v>
      </c>
      <c r="J16" s="64">
        <v>0</v>
      </c>
      <c r="K16" s="64">
        <v>0</v>
      </c>
      <c r="L16" s="13"/>
    </row>
    <row r="17" spans="1:12" ht="12.75" customHeight="1" x14ac:dyDescent="0.2">
      <c r="A17" s="14"/>
      <c r="B17" s="114" t="s">
        <v>404</v>
      </c>
      <c r="C17" s="64">
        <v>0</v>
      </c>
      <c r="D17" s="64">
        <v>125814.64000000001</v>
      </c>
      <c r="E17" s="64">
        <v>0</v>
      </c>
      <c r="F17" s="64">
        <v>0</v>
      </c>
      <c r="G17" s="64">
        <v>125814.64</v>
      </c>
      <c r="H17" s="64">
        <v>0</v>
      </c>
      <c r="I17" s="64">
        <v>0</v>
      </c>
      <c r="J17" s="64">
        <v>0</v>
      </c>
      <c r="K17" s="64">
        <v>125814.64</v>
      </c>
      <c r="L17" s="13"/>
    </row>
    <row r="18" spans="1:12" ht="12.75" customHeight="1" x14ac:dyDescent="0.2">
      <c r="A18" s="14"/>
      <c r="B18" s="114" t="s">
        <v>167</v>
      </c>
      <c r="C18" s="64">
        <v>9966</v>
      </c>
      <c r="D18" s="64">
        <v>8244.7999999999993</v>
      </c>
      <c r="E18" s="64">
        <v>0</v>
      </c>
      <c r="F18" s="64">
        <v>0</v>
      </c>
      <c r="G18" s="64">
        <v>8244.7999999999993</v>
      </c>
      <c r="H18" s="64">
        <v>0</v>
      </c>
      <c r="I18" s="64">
        <v>0</v>
      </c>
      <c r="J18" s="64">
        <v>0</v>
      </c>
      <c r="K18" s="64">
        <v>7554.2699999999995</v>
      </c>
      <c r="L18" s="13"/>
    </row>
    <row r="19" spans="1:12" ht="12.75" customHeight="1" x14ac:dyDescent="0.2">
      <c r="A19" s="14"/>
      <c r="B19" s="114" t="s">
        <v>514</v>
      </c>
      <c r="C19" s="64">
        <v>0</v>
      </c>
      <c r="D19" s="64">
        <v>3102</v>
      </c>
      <c r="E19" s="64">
        <v>0</v>
      </c>
      <c r="F19" s="64">
        <v>0</v>
      </c>
      <c r="G19" s="64">
        <v>3102</v>
      </c>
      <c r="H19" s="64">
        <v>0</v>
      </c>
      <c r="I19" s="64">
        <v>0</v>
      </c>
      <c r="J19" s="64">
        <v>0</v>
      </c>
      <c r="K19" s="64">
        <v>3102</v>
      </c>
      <c r="L19" s="13"/>
    </row>
    <row r="20" spans="1:12" ht="12.75" customHeight="1" x14ac:dyDescent="0.2">
      <c r="A20" s="14"/>
      <c r="B20" s="114" t="s">
        <v>192</v>
      </c>
      <c r="C20" s="64">
        <v>10000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13"/>
    </row>
    <row r="21" spans="1:12" ht="12.75" customHeight="1" x14ac:dyDescent="0.2">
      <c r="A21" s="14"/>
      <c r="B21" s="114" t="s">
        <v>336</v>
      </c>
      <c r="C21" s="64">
        <v>249996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13"/>
    </row>
    <row r="22" spans="1:12" ht="12.75" customHeight="1" x14ac:dyDescent="0.2">
      <c r="A22" s="14"/>
      <c r="B22" s="114" t="s">
        <v>321</v>
      </c>
      <c r="C22" s="64">
        <v>15001</v>
      </c>
      <c r="D22" s="64">
        <v>14225.369999999999</v>
      </c>
      <c r="E22" s="64">
        <v>0</v>
      </c>
      <c r="F22" s="64">
        <v>0</v>
      </c>
      <c r="G22" s="64">
        <v>14225.369999999999</v>
      </c>
      <c r="H22" s="64">
        <v>0</v>
      </c>
      <c r="I22" s="64">
        <v>0</v>
      </c>
      <c r="J22" s="64">
        <v>0</v>
      </c>
      <c r="K22" s="64">
        <v>13022.38</v>
      </c>
      <c r="L22" s="13"/>
    </row>
    <row r="23" spans="1:12" ht="12.75" customHeight="1" x14ac:dyDescent="0.2">
      <c r="A23" s="14"/>
      <c r="B23" s="114" t="s">
        <v>493</v>
      </c>
      <c r="C23" s="64">
        <v>0</v>
      </c>
      <c r="D23" s="64">
        <v>4593.9799999999996</v>
      </c>
      <c r="E23" s="64">
        <v>0</v>
      </c>
      <c r="F23" s="64">
        <v>0</v>
      </c>
      <c r="G23" s="64">
        <v>4593.9799999999996</v>
      </c>
      <c r="H23" s="64">
        <v>0</v>
      </c>
      <c r="I23" s="64">
        <v>0</v>
      </c>
      <c r="J23" s="64">
        <v>0</v>
      </c>
      <c r="K23" s="64">
        <v>0</v>
      </c>
      <c r="L23" s="13"/>
    </row>
    <row r="24" spans="1:12" ht="12.75" customHeight="1" x14ac:dyDescent="0.2">
      <c r="A24" s="14"/>
      <c r="B24" s="114" t="s">
        <v>335</v>
      </c>
      <c r="C24" s="64">
        <v>800004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13"/>
    </row>
    <row r="25" spans="1:12" ht="12.75" customHeight="1" x14ac:dyDescent="0.2">
      <c r="A25" s="14"/>
      <c r="B25" s="114" t="s">
        <v>465</v>
      </c>
      <c r="C25" s="64">
        <v>0</v>
      </c>
      <c r="D25" s="64">
        <v>279671</v>
      </c>
      <c r="E25" s="64">
        <v>0</v>
      </c>
      <c r="F25" s="64">
        <v>0</v>
      </c>
      <c r="G25" s="64">
        <v>279671</v>
      </c>
      <c r="H25" s="64">
        <v>0</v>
      </c>
      <c r="I25" s="64">
        <v>0</v>
      </c>
      <c r="J25" s="64">
        <v>0</v>
      </c>
      <c r="K25" s="64">
        <v>279671</v>
      </c>
      <c r="L25" s="13"/>
    </row>
    <row r="26" spans="1:12" ht="12.75" customHeight="1" x14ac:dyDescent="0.2">
      <c r="A26" s="14"/>
      <c r="B26" s="114" t="s">
        <v>555</v>
      </c>
      <c r="C26" s="64">
        <v>0</v>
      </c>
      <c r="D26" s="64">
        <v>27108</v>
      </c>
      <c r="E26" s="64">
        <v>0</v>
      </c>
      <c r="F26" s="64">
        <v>0</v>
      </c>
      <c r="G26" s="64">
        <v>27108</v>
      </c>
      <c r="H26" s="64">
        <v>0</v>
      </c>
      <c r="I26" s="64">
        <v>0</v>
      </c>
      <c r="J26" s="64">
        <v>0</v>
      </c>
      <c r="K26" s="64">
        <v>27108</v>
      </c>
      <c r="L26" s="13"/>
    </row>
    <row r="27" spans="1:12" ht="12.75" customHeight="1" x14ac:dyDescent="0.2">
      <c r="A27" s="14"/>
      <c r="B27" s="114" t="s">
        <v>95</v>
      </c>
      <c r="C27" s="64">
        <v>200000</v>
      </c>
      <c r="D27" s="64">
        <v>279969.08999999997</v>
      </c>
      <c r="E27" s="64">
        <v>0</v>
      </c>
      <c r="F27" s="64">
        <v>0</v>
      </c>
      <c r="G27" s="64">
        <v>279969.09000000003</v>
      </c>
      <c r="H27" s="64">
        <v>0</v>
      </c>
      <c r="I27" s="64">
        <v>0</v>
      </c>
      <c r="J27" s="64">
        <v>0</v>
      </c>
      <c r="K27" s="64">
        <v>277989.08999999997</v>
      </c>
      <c r="L27" s="13"/>
    </row>
    <row r="28" spans="1:12" ht="12.75" customHeight="1" x14ac:dyDescent="0.2">
      <c r="A28" s="14"/>
      <c r="B28" s="114" t="s">
        <v>576</v>
      </c>
      <c r="C28" s="64">
        <v>0</v>
      </c>
      <c r="D28" s="64">
        <v>128000</v>
      </c>
      <c r="E28" s="64">
        <v>0</v>
      </c>
      <c r="F28" s="64">
        <v>0</v>
      </c>
      <c r="G28" s="64">
        <v>128000</v>
      </c>
      <c r="H28" s="64">
        <v>0</v>
      </c>
      <c r="I28" s="64">
        <v>0</v>
      </c>
      <c r="J28" s="64">
        <v>0</v>
      </c>
      <c r="K28" s="64">
        <v>128000</v>
      </c>
      <c r="L28" s="13"/>
    </row>
    <row r="29" spans="1:12" ht="12.75" customHeight="1" x14ac:dyDescent="0.2">
      <c r="A29" s="7" t="s">
        <v>357</v>
      </c>
      <c r="B29" s="7"/>
      <c r="C29" s="15">
        <v>1397959</v>
      </c>
      <c r="D29" s="15">
        <v>16940316.190000005</v>
      </c>
      <c r="E29" s="15">
        <v>0</v>
      </c>
      <c r="F29" s="15">
        <v>0</v>
      </c>
      <c r="G29" s="15">
        <v>16940316.190000005</v>
      </c>
      <c r="H29" s="15">
        <v>0</v>
      </c>
      <c r="I29" s="15">
        <v>0</v>
      </c>
      <c r="J29" s="15">
        <v>0</v>
      </c>
      <c r="K29" s="15">
        <v>10563895.340000002</v>
      </c>
    </row>
    <row r="30" spans="1:12" ht="12.75" customHeight="1" x14ac:dyDescent="0.2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8"/>
    </row>
    <row r="31" spans="1:12" ht="12.75" customHeight="1" x14ac:dyDescent="0.2">
      <c r="A31" s="19" t="s">
        <v>310</v>
      </c>
      <c r="B31" s="63" t="s">
        <v>472</v>
      </c>
      <c r="C31" s="64">
        <v>112286</v>
      </c>
      <c r="D31" s="64">
        <v>28285.259999999995</v>
      </c>
      <c r="E31" s="64">
        <v>0</v>
      </c>
      <c r="F31" s="64">
        <v>0</v>
      </c>
      <c r="G31" s="64">
        <v>28285.260000000002</v>
      </c>
      <c r="H31" s="64">
        <v>0</v>
      </c>
      <c r="I31" s="64">
        <v>0</v>
      </c>
      <c r="J31" s="64">
        <v>0</v>
      </c>
      <c r="K31" s="64">
        <v>25295.260000000002</v>
      </c>
      <c r="L31" s="13"/>
    </row>
    <row r="32" spans="1:12" ht="12.75" customHeight="1" x14ac:dyDescent="0.2">
      <c r="A32" s="67"/>
      <c r="B32" s="63" t="s">
        <v>315</v>
      </c>
      <c r="C32" s="64">
        <v>1568773</v>
      </c>
      <c r="D32" s="64">
        <v>1464304.93</v>
      </c>
      <c r="E32" s="64">
        <v>0</v>
      </c>
      <c r="F32" s="64">
        <v>0</v>
      </c>
      <c r="G32" s="64">
        <v>1464304.9300000002</v>
      </c>
      <c r="H32" s="64">
        <v>0</v>
      </c>
      <c r="I32" s="64">
        <v>0</v>
      </c>
      <c r="J32" s="64">
        <v>0</v>
      </c>
      <c r="K32" s="64">
        <v>1362521.6300000004</v>
      </c>
      <c r="L32" s="13"/>
    </row>
    <row r="33" spans="1:12" ht="12.75" customHeight="1" x14ac:dyDescent="0.2">
      <c r="A33" s="67"/>
      <c r="B33" s="63" t="s">
        <v>574</v>
      </c>
      <c r="C33" s="64">
        <v>351311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13"/>
    </row>
    <row r="34" spans="1:12" ht="12.75" customHeight="1" x14ac:dyDescent="0.2">
      <c r="A34" s="67"/>
      <c r="B34" s="63" t="s">
        <v>325</v>
      </c>
      <c r="C34" s="64">
        <v>142191</v>
      </c>
      <c r="D34" s="64">
        <v>76484.02</v>
      </c>
      <c r="E34" s="64">
        <v>0</v>
      </c>
      <c r="F34" s="64">
        <v>0</v>
      </c>
      <c r="G34" s="64">
        <v>76484.01999999999</v>
      </c>
      <c r="H34" s="64">
        <v>0</v>
      </c>
      <c r="I34" s="64">
        <v>0</v>
      </c>
      <c r="J34" s="64">
        <v>0</v>
      </c>
      <c r="K34" s="64">
        <v>74777.399999999994</v>
      </c>
      <c r="L34" s="13"/>
    </row>
    <row r="35" spans="1:12" ht="12.75" customHeight="1" x14ac:dyDescent="0.2">
      <c r="A35" s="67"/>
      <c r="B35" s="63" t="s">
        <v>468</v>
      </c>
      <c r="C35" s="64">
        <v>0</v>
      </c>
      <c r="D35" s="64">
        <v>1.97</v>
      </c>
      <c r="E35" s="64">
        <v>0</v>
      </c>
      <c r="F35" s="64">
        <v>0</v>
      </c>
      <c r="G35" s="64">
        <v>1.97</v>
      </c>
      <c r="H35" s="64">
        <v>0</v>
      </c>
      <c r="I35" s="64">
        <v>0</v>
      </c>
      <c r="J35" s="64">
        <v>0</v>
      </c>
      <c r="K35" s="64">
        <v>1.97</v>
      </c>
      <c r="L35" s="13"/>
    </row>
    <row r="36" spans="1:12" ht="12.75" customHeight="1" x14ac:dyDescent="0.2">
      <c r="A36" s="67"/>
      <c r="B36" s="63" t="s">
        <v>311</v>
      </c>
      <c r="C36" s="64">
        <v>94404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13"/>
    </row>
    <row r="37" spans="1:12" ht="12.75" customHeight="1" x14ac:dyDescent="0.2">
      <c r="A37" s="67"/>
      <c r="B37" s="63" t="s">
        <v>461</v>
      </c>
      <c r="C37" s="64">
        <v>0</v>
      </c>
      <c r="D37" s="64">
        <v>499.86</v>
      </c>
      <c r="E37" s="64">
        <v>0</v>
      </c>
      <c r="F37" s="64">
        <v>0</v>
      </c>
      <c r="G37" s="64">
        <v>499.86</v>
      </c>
      <c r="H37" s="64">
        <v>0</v>
      </c>
      <c r="I37" s="64">
        <v>0</v>
      </c>
      <c r="J37" s="64">
        <v>0</v>
      </c>
      <c r="K37" s="64">
        <v>499.86</v>
      </c>
      <c r="L37" s="13"/>
    </row>
    <row r="38" spans="1:12" ht="12.75" customHeight="1" x14ac:dyDescent="0.2">
      <c r="A38" s="67"/>
      <c r="B38" s="63" t="s">
        <v>591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13"/>
    </row>
    <row r="39" spans="1:12" ht="12.75" customHeight="1" x14ac:dyDescent="0.2">
      <c r="A39" s="67"/>
      <c r="B39" s="63" t="s">
        <v>466</v>
      </c>
      <c r="C39" s="64">
        <v>0</v>
      </c>
      <c r="D39" s="64">
        <v>11205.599999999999</v>
      </c>
      <c r="E39" s="64">
        <v>0</v>
      </c>
      <c r="F39" s="64">
        <v>0</v>
      </c>
      <c r="G39" s="64">
        <v>11205.599999999999</v>
      </c>
      <c r="H39" s="64">
        <v>0</v>
      </c>
      <c r="I39" s="64">
        <v>0</v>
      </c>
      <c r="J39" s="64">
        <v>0</v>
      </c>
      <c r="K39" s="64">
        <v>8307.6</v>
      </c>
      <c r="L39" s="13"/>
    </row>
    <row r="40" spans="1:12" ht="12.75" customHeight="1" x14ac:dyDescent="0.2">
      <c r="A40" s="67"/>
      <c r="B40" s="63" t="s">
        <v>397</v>
      </c>
      <c r="C40" s="64">
        <v>0</v>
      </c>
      <c r="D40" s="64">
        <v>579173.85</v>
      </c>
      <c r="E40" s="64">
        <v>0</v>
      </c>
      <c r="F40" s="64">
        <v>0</v>
      </c>
      <c r="G40" s="64">
        <v>579173.85</v>
      </c>
      <c r="H40" s="64">
        <v>0</v>
      </c>
      <c r="I40" s="64">
        <v>0</v>
      </c>
      <c r="J40" s="64">
        <v>0</v>
      </c>
      <c r="K40" s="64">
        <v>579173.85</v>
      </c>
      <c r="L40" s="13"/>
    </row>
    <row r="41" spans="1:12" ht="12.75" customHeight="1" x14ac:dyDescent="0.2">
      <c r="A41" s="67"/>
      <c r="B41" s="63" t="s">
        <v>396</v>
      </c>
      <c r="C41" s="64">
        <v>594840</v>
      </c>
      <c r="D41" s="64">
        <v>50249.310000000056</v>
      </c>
      <c r="E41" s="64">
        <v>0</v>
      </c>
      <c r="F41" s="64">
        <v>0</v>
      </c>
      <c r="G41" s="64">
        <v>50249.31</v>
      </c>
      <c r="H41" s="64">
        <v>5.8207660913467407E-11</v>
      </c>
      <c r="I41" s="64">
        <v>5.8207660913467407E-11</v>
      </c>
      <c r="J41" s="64">
        <v>0</v>
      </c>
      <c r="K41" s="64">
        <v>37233.75</v>
      </c>
      <c r="L41" s="13"/>
    </row>
    <row r="42" spans="1:12" ht="12.75" customHeight="1" x14ac:dyDescent="0.2">
      <c r="A42" s="67"/>
      <c r="B42" s="63" t="s">
        <v>407</v>
      </c>
      <c r="C42" s="64">
        <v>50400</v>
      </c>
      <c r="D42" s="64">
        <v>99620</v>
      </c>
      <c r="E42" s="64">
        <v>0</v>
      </c>
      <c r="F42" s="64">
        <v>0</v>
      </c>
      <c r="G42" s="64">
        <v>99620</v>
      </c>
      <c r="H42" s="64">
        <v>0</v>
      </c>
      <c r="I42" s="64">
        <v>0</v>
      </c>
      <c r="J42" s="64">
        <v>0</v>
      </c>
      <c r="K42" s="64">
        <v>0</v>
      </c>
      <c r="L42" s="13"/>
    </row>
    <row r="43" spans="1:12" ht="12.75" customHeight="1" x14ac:dyDescent="0.2">
      <c r="A43" s="67"/>
      <c r="B43" s="63" t="s">
        <v>470</v>
      </c>
      <c r="C43" s="64">
        <v>150000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13"/>
    </row>
    <row r="44" spans="1:12" ht="12.75" customHeight="1" x14ac:dyDescent="0.2">
      <c r="A44" s="67"/>
      <c r="B44" s="63" t="s">
        <v>324</v>
      </c>
      <c r="C44" s="64">
        <v>441075</v>
      </c>
      <c r="D44" s="64">
        <v>432645.83</v>
      </c>
      <c r="E44" s="64">
        <v>0</v>
      </c>
      <c r="F44" s="64">
        <v>0</v>
      </c>
      <c r="G44" s="64">
        <v>432645.83</v>
      </c>
      <c r="H44" s="64">
        <v>0</v>
      </c>
      <c r="I44" s="64">
        <v>0</v>
      </c>
      <c r="J44" s="64">
        <v>0</v>
      </c>
      <c r="K44" s="64">
        <v>412469.16999999993</v>
      </c>
      <c r="L44" s="13"/>
    </row>
    <row r="45" spans="1:12" ht="12.75" customHeight="1" x14ac:dyDescent="0.2">
      <c r="A45" s="67"/>
      <c r="B45" s="63" t="s">
        <v>318</v>
      </c>
      <c r="C45" s="64">
        <v>251115</v>
      </c>
      <c r="D45" s="64">
        <v>248546.6</v>
      </c>
      <c r="E45" s="64">
        <v>0</v>
      </c>
      <c r="F45" s="64">
        <v>0</v>
      </c>
      <c r="G45" s="64">
        <v>248546.6</v>
      </c>
      <c r="H45" s="64">
        <v>0</v>
      </c>
      <c r="I45" s="64">
        <v>0</v>
      </c>
      <c r="J45" s="64">
        <v>0</v>
      </c>
      <c r="K45" s="64">
        <v>212961.7</v>
      </c>
      <c r="L45" s="13"/>
    </row>
    <row r="46" spans="1:12" ht="12.75" customHeight="1" x14ac:dyDescent="0.2">
      <c r="A46" s="67"/>
      <c r="B46" s="63" t="s">
        <v>592</v>
      </c>
      <c r="C46" s="64"/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13"/>
    </row>
    <row r="47" spans="1:12" ht="12.75" customHeight="1" x14ac:dyDescent="0.2">
      <c r="A47" s="67"/>
      <c r="B47" s="63" t="s">
        <v>312</v>
      </c>
      <c r="C47" s="64">
        <v>9760001</v>
      </c>
      <c r="D47" s="64">
        <v>944473.5700000003</v>
      </c>
      <c r="E47" s="64">
        <v>0</v>
      </c>
      <c r="F47" s="64">
        <v>0</v>
      </c>
      <c r="G47" s="64">
        <v>944473.57000000007</v>
      </c>
      <c r="H47" s="64">
        <v>0</v>
      </c>
      <c r="I47" s="64">
        <v>0</v>
      </c>
      <c r="J47" s="64">
        <v>0</v>
      </c>
      <c r="K47" s="64">
        <v>941736.95000000019</v>
      </c>
      <c r="L47" s="13"/>
    </row>
    <row r="48" spans="1:12" ht="12.75" customHeight="1" x14ac:dyDescent="0.2">
      <c r="A48" s="67"/>
      <c r="B48" s="63" t="s">
        <v>462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13"/>
    </row>
    <row r="49" spans="1:12" ht="12.75" customHeight="1" x14ac:dyDescent="0.2">
      <c r="A49" s="67"/>
      <c r="B49" s="63" t="s">
        <v>463</v>
      </c>
      <c r="C49" s="64">
        <v>0</v>
      </c>
      <c r="D49" s="64">
        <v>2498348.0599999996</v>
      </c>
      <c r="E49" s="64">
        <v>0</v>
      </c>
      <c r="F49" s="64">
        <v>0</v>
      </c>
      <c r="G49" s="64">
        <v>2498348.06</v>
      </c>
      <c r="H49" s="64">
        <v>0</v>
      </c>
      <c r="I49" s="64">
        <v>0</v>
      </c>
      <c r="J49" s="64">
        <v>0</v>
      </c>
      <c r="K49" s="64">
        <v>1755463.43</v>
      </c>
      <c r="L49" s="13"/>
    </row>
    <row r="50" spans="1:12" ht="12.75" customHeight="1" x14ac:dyDescent="0.2">
      <c r="A50" s="67"/>
      <c r="B50" s="63" t="s">
        <v>464</v>
      </c>
      <c r="C50" s="64">
        <v>0</v>
      </c>
      <c r="D50" s="64">
        <v>186118.2</v>
      </c>
      <c r="E50" s="64">
        <v>0</v>
      </c>
      <c r="F50" s="64">
        <v>0</v>
      </c>
      <c r="G50" s="64">
        <v>186118.2</v>
      </c>
      <c r="H50" s="64">
        <v>0</v>
      </c>
      <c r="I50" s="64">
        <v>0</v>
      </c>
      <c r="J50" s="64">
        <v>0</v>
      </c>
      <c r="K50" s="64">
        <v>186118.2</v>
      </c>
      <c r="L50" s="13"/>
    </row>
    <row r="51" spans="1:12" ht="12.75" customHeight="1" x14ac:dyDescent="0.2">
      <c r="A51" s="67"/>
      <c r="B51" s="63" t="s">
        <v>320</v>
      </c>
      <c r="C51" s="64">
        <v>66009</v>
      </c>
      <c r="D51" s="64">
        <v>63418.54</v>
      </c>
      <c r="E51" s="64">
        <v>0</v>
      </c>
      <c r="F51" s="64">
        <v>0</v>
      </c>
      <c r="G51" s="64">
        <v>63418.540000000008</v>
      </c>
      <c r="H51" s="64">
        <v>0</v>
      </c>
      <c r="I51" s="64">
        <v>0</v>
      </c>
      <c r="J51" s="64">
        <v>0</v>
      </c>
      <c r="K51" s="64">
        <v>52529.130000000005</v>
      </c>
      <c r="L51" s="13"/>
    </row>
    <row r="52" spans="1:12" ht="12.75" customHeight="1" x14ac:dyDescent="0.2">
      <c r="A52" s="67"/>
      <c r="B52" s="63" t="s">
        <v>313</v>
      </c>
      <c r="C52" s="64">
        <v>896298</v>
      </c>
      <c r="D52" s="64">
        <v>859668.44</v>
      </c>
      <c r="E52" s="64">
        <v>0</v>
      </c>
      <c r="F52" s="64">
        <v>0</v>
      </c>
      <c r="G52" s="64">
        <v>859668.44</v>
      </c>
      <c r="H52" s="64">
        <v>0</v>
      </c>
      <c r="I52" s="64">
        <v>0</v>
      </c>
      <c r="J52" s="64">
        <v>0</v>
      </c>
      <c r="K52" s="64">
        <v>809572.97000000009</v>
      </c>
      <c r="L52" s="13"/>
    </row>
    <row r="53" spans="1:12" ht="12.75" customHeight="1" x14ac:dyDescent="0.2">
      <c r="A53" s="67"/>
      <c r="B53" s="63" t="s">
        <v>475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13"/>
    </row>
    <row r="54" spans="1:12" ht="12.75" customHeight="1" x14ac:dyDescent="0.2">
      <c r="A54" s="67"/>
      <c r="B54" s="63" t="s">
        <v>323</v>
      </c>
      <c r="C54" s="64">
        <v>141415</v>
      </c>
      <c r="D54" s="64">
        <v>136142.39999999999</v>
      </c>
      <c r="E54" s="64">
        <v>0</v>
      </c>
      <c r="F54" s="64">
        <v>0</v>
      </c>
      <c r="G54" s="64">
        <v>136142.39999999999</v>
      </c>
      <c r="H54" s="64">
        <v>0</v>
      </c>
      <c r="I54" s="64">
        <v>0</v>
      </c>
      <c r="J54" s="64">
        <v>0</v>
      </c>
      <c r="K54" s="64">
        <v>124797.19999999998</v>
      </c>
      <c r="L54" s="13"/>
    </row>
    <row r="55" spans="1:12" ht="12.75" customHeight="1" x14ac:dyDescent="0.2">
      <c r="A55" s="67"/>
      <c r="B55" s="63" t="s">
        <v>536</v>
      </c>
      <c r="C55" s="64"/>
      <c r="D55" s="64">
        <v>507.06</v>
      </c>
      <c r="E55" s="64">
        <v>0</v>
      </c>
      <c r="F55" s="64">
        <v>0</v>
      </c>
      <c r="G55" s="64">
        <v>507.06</v>
      </c>
      <c r="H55" s="64">
        <v>0</v>
      </c>
      <c r="I55" s="64">
        <v>0</v>
      </c>
      <c r="J55" s="64">
        <v>0</v>
      </c>
      <c r="K55" s="64">
        <v>507.06</v>
      </c>
      <c r="L55" s="13"/>
    </row>
    <row r="56" spans="1:12" ht="12.75" customHeight="1" x14ac:dyDescent="0.2">
      <c r="A56" s="67"/>
      <c r="B56" s="63" t="s">
        <v>319</v>
      </c>
      <c r="C56" s="64">
        <v>25191</v>
      </c>
      <c r="D56" s="64">
        <v>22633.27</v>
      </c>
      <c r="E56" s="64">
        <v>0</v>
      </c>
      <c r="F56" s="64">
        <v>0</v>
      </c>
      <c r="G56" s="64">
        <v>22633.27</v>
      </c>
      <c r="H56" s="64">
        <v>0</v>
      </c>
      <c r="I56" s="64">
        <v>0</v>
      </c>
      <c r="J56" s="64">
        <v>0</v>
      </c>
      <c r="K56" s="64">
        <v>20481.849999999999</v>
      </c>
      <c r="L56" s="13"/>
    </row>
    <row r="57" spans="1:12" ht="12.75" customHeight="1" x14ac:dyDescent="0.2">
      <c r="A57" s="67"/>
      <c r="B57" s="63" t="s">
        <v>469</v>
      </c>
      <c r="C57" s="64">
        <v>0</v>
      </c>
      <c r="D57" s="64">
        <v>1301355.67</v>
      </c>
      <c r="E57" s="64">
        <v>0</v>
      </c>
      <c r="F57" s="64">
        <v>0</v>
      </c>
      <c r="G57" s="64">
        <v>1301355.67</v>
      </c>
      <c r="H57" s="64">
        <v>0</v>
      </c>
      <c r="I57" s="64">
        <v>0</v>
      </c>
      <c r="J57" s="64">
        <v>0</v>
      </c>
      <c r="K57" s="64">
        <v>1071263.67</v>
      </c>
      <c r="L57" s="13"/>
    </row>
    <row r="58" spans="1:12" ht="12.75" customHeight="1" x14ac:dyDescent="0.2">
      <c r="A58" s="67"/>
      <c r="B58" s="63" t="s">
        <v>326</v>
      </c>
      <c r="C58" s="64">
        <v>1207979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13"/>
    </row>
    <row r="59" spans="1:12" ht="12.75" customHeight="1" x14ac:dyDescent="0.2">
      <c r="A59" s="67"/>
      <c r="B59" s="63" t="s">
        <v>327</v>
      </c>
      <c r="C59" s="64">
        <v>0</v>
      </c>
      <c r="D59" s="64">
        <v>31272.19</v>
      </c>
      <c r="E59" s="64">
        <v>0</v>
      </c>
      <c r="F59" s="64">
        <v>0</v>
      </c>
      <c r="G59" s="64">
        <v>31272.19</v>
      </c>
      <c r="H59" s="64">
        <v>0</v>
      </c>
      <c r="I59" s="64">
        <v>0</v>
      </c>
      <c r="J59" s="64">
        <v>0</v>
      </c>
      <c r="K59" s="64">
        <v>31272.19</v>
      </c>
      <c r="L59" s="13"/>
    </row>
    <row r="60" spans="1:12" ht="12.75" customHeight="1" x14ac:dyDescent="0.2">
      <c r="A60" s="67"/>
      <c r="B60" s="63" t="s">
        <v>314</v>
      </c>
      <c r="C60" s="64">
        <v>276360</v>
      </c>
      <c r="D60" s="64">
        <v>249780</v>
      </c>
      <c r="E60" s="64">
        <v>0</v>
      </c>
      <c r="F60" s="64">
        <v>0</v>
      </c>
      <c r="G60" s="64">
        <v>249780</v>
      </c>
      <c r="H60" s="64">
        <v>0</v>
      </c>
      <c r="I60" s="64">
        <v>0</v>
      </c>
      <c r="J60" s="64">
        <v>0</v>
      </c>
      <c r="K60" s="64">
        <v>232510.93000000005</v>
      </c>
      <c r="L60" s="13"/>
    </row>
    <row r="61" spans="1:12" ht="12.75" customHeight="1" x14ac:dyDescent="0.2">
      <c r="A61" s="67"/>
      <c r="B61" s="63" t="s">
        <v>535</v>
      </c>
      <c r="C61" s="64">
        <v>0</v>
      </c>
      <c r="D61" s="64">
        <v>206.76</v>
      </c>
      <c r="E61" s="64">
        <v>0</v>
      </c>
      <c r="F61" s="64">
        <v>0</v>
      </c>
      <c r="G61" s="64">
        <v>206.76</v>
      </c>
      <c r="H61" s="64">
        <v>0</v>
      </c>
      <c r="I61" s="64">
        <v>0</v>
      </c>
      <c r="J61" s="64">
        <v>0</v>
      </c>
      <c r="K61" s="64">
        <v>206.76</v>
      </c>
      <c r="L61" s="13"/>
    </row>
    <row r="62" spans="1:12" ht="12.75" customHeight="1" x14ac:dyDescent="0.2">
      <c r="A62" s="67"/>
      <c r="B62" s="63" t="s">
        <v>471</v>
      </c>
      <c r="C62" s="64">
        <v>0</v>
      </c>
      <c r="D62" s="64">
        <v>120000</v>
      </c>
      <c r="E62" s="64">
        <v>0</v>
      </c>
      <c r="F62" s="64">
        <v>0</v>
      </c>
      <c r="G62" s="64">
        <v>120000</v>
      </c>
      <c r="H62" s="64">
        <v>0</v>
      </c>
      <c r="I62" s="64">
        <v>0</v>
      </c>
      <c r="J62" s="64">
        <v>0</v>
      </c>
      <c r="K62" s="64">
        <v>110000</v>
      </c>
      <c r="L62" s="13"/>
    </row>
    <row r="63" spans="1:12" ht="12.75" customHeight="1" x14ac:dyDescent="0.2">
      <c r="A63" s="67"/>
      <c r="B63" s="63" t="s">
        <v>328</v>
      </c>
      <c r="C63" s="64">
        <v>480000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13"/>
    </row>
    <row r="64" spans="1:12" ht="12.75" customHeight="1" x14ac:dyDescent="0.2">
      <c r="A64" s="67"/>
      <c r="B64" s="63" t="s">
        <v>322</v>
      </c>
      <c r="C64" s="64">
        <v>49504</v>
      </c>
      <c r="D64" s="64">
        <v>48156.72</v>
      </c>
      <c r="E64" s="64">
        <v>0</v>
      </c>
      <c r="F64" s="64">
        <v>0</v>
      </c>
      <c r="G64" s="64">
        <v>48156.72</v>
      </c>
      <c r="H64" s="64">
        <v>0</v>
      </c>
      <c r="I64" s="64">
        <v>0</v>
      </c>
      <c r="J64" s="64">
        <v>0</v>
      </c>
      <c r="K64" s="64">
        <v>43593.110000000008</v>
      </c>
      <c r="L64" s="13"/>
    </row>
    <row r="65" spans="1:12" ht="12.75" customHeight="1" x14ac:dyDescent="0.2">
      <c r="A65" s="67"/>
      <c r="B65" s="63" t="s">
        <v>333</v>
      </c>
      <c r="C65" s="64">
        <v>602485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13"/>
    </row>
    <row r="66" spans="1:12" ht="12.75" customHeight="1" x14ac:dyDescent="0.2">
      <c r="A66" s="67"/>
      <c r="B66" s="63" t="s">
        <v>329</v>
      </c>
      <c r="C66" s="64">
        <v>46500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13"/>
    </row>
    <row r="67" spans="1:12" ht="12.75" customHeight="1" x14ac:dyDescent="0.2">
      <c r="A67" s="67"/>
      <c r="B67" s="63" t="s">
        <v>533</v>
      </c>
      <c r="C67" s="64">
        <v>0</v>
      </c>
      <c r="D67" s="64">
        <v>166800</v>
      </c>
      <c r="E67" s="64">
        <v>0</v>
      </c>
      <c r="F67" s="64">
        <v>0</v>
      </c>
      <c r="G67" s="64">
        <v>166800</v>
      </c>
      <c r="H67" s="64">
        <v>0</v>
      </c>
      <c r="I67" s="64">
        <v>0</v>
      </c>
      <c r="J67" s="64">
        <v>0</v>
      </c>
      <c r="K67" s="64">
        <v>166800</v>
      </c>
      <c r="L67" s="13"/>
    </row>
    <row r="68" spans="1:12" ht="12.75" customHeight="1" x14ac:dyDescent="0.2">
      <c r="A68" s="20" t="s">
        <v>358</v>
      </c>
      <c r="B68" s="20"/>
      <c r="C68" s="21">
        <v>17308137</v>
      </c>
      <c r="D68" s="21">
        <v>9619898.1100000013</v>
      </c>
      <c r="E68" s="21">
        <v>0</v>
      </c>
      <c r="F68" s="21">
        <v>0</v>
      </c>
      <c r="G68" s="21">
        <v>9619898.1100000013</v>
      </c>
      <c r="H68" s="21">
        <v>5.8207660913467407E-11</v>
      </c>
      <c r="I68" s="21">
        <v>5.8207660913467407E-11</v>
      </c>
      <c r="J68" s="21">
        <v>0</v>
      </c>
      <c r="K68" s="15">
        <v>8260095.6399999997</v>
      </c>
    </row>
    <row r="69" spans="1:12" ht="12.75" customHeight="1" x14ac:dyDescent="0.2">
      <c r="A69" s="8"/>
      <c r="B69" s="16"/>
      <c r="C69" s="17"/>
      <c r="D69" s="17"/>
      <c r="E69" s="17"/>
      <c r="F69" s="17"/>
      <c r="G69" s="17"/>
      <c r="H69" s="17"/>
      <c r="I69" s="17"/>
      <c r="J69" s="17"/>
      <c r="K69" s="17"/>
    </row>
    <row r="70" spans="1:12" ht="12.75" customHeight="1" x14ac:dyDescent="0.2">
      <c r="A70" s="22" t="s">
        <v>316</v>
      </c>
      <c r="B70" s="63" t="s">
        <v>334</v>
      </c>
      <c r="C70" s="64">
        <v>107001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115">
        <v>0</v>
      </c>
    </row>
    <row r="71" spans="1:12" ht="12.75" customHeight="1" x14ac:dyDescent="0.2">
      <c r="A71" s="23"/>
      <c r="B71" s="63" t="s">
        <v>590</v>
      </c>
      <c r="C71" s="64"/>
      <c r="D71" s="64">
        <v>1394212.76</v>
      </c>
      <c r="E71" s="64">
        <v>0</v>
      </c>
      <c r="F71" s="64">
        <v>0</v>
      </c>
      <c r="G71" s="64">
        <v>1394212.76</v>
      </c>
      <c r="H71" s="64">
        <v>0</v>
      </c>
      <c r="I71" s="64">
        <v>0</v>
      </c>
      <c r="J71" s="64">
        <v>0</v>
      </c>
      <c r="K71" s="116">
        <v>1367296.1</v>
      </c>
    </row>
    <row r="72" spans="1:12" ht="12.75" customHeight="1" x14ac:dyDescent="0.2">
      <c r="A72" s="23"/>
      <c r="B72" s="63" t="s">
        <v>332</v>
      </c>
      <c r="C72" s="64">
        <v>156142</v>
      </c>
      <c r="D72" s="64">
        <v>160708.07999999999</v>
      </c>
      <c r="E72" s="64">
        <v>0</v>
      </c>
      <c r="F72" s="64">
        <v>0</v>
      </c>
      <c r="G72" s="64">
        <v>160708.07999999999</v>
      </c>
      <c r="H72" s="64">
        <v>0</v>
      </c>
      <c r="I72" s="64">
        <v>0</v>
      </c>
      <c r="J72" s="64">
        <v>0</v>
      </c>
      <c r="K72" s="116">
        <v>147315.74</v>
      </c>
    </row>
    <row r="73" spans="1:12" ht="12.75" customHeight="1" x14ac:dyDescent="0.2">
      <c r="A73" s="23"/>
      <c r="B73" s="63" t="s">
        <v>540</v>
      </c>
      <c r="C73" s="64">
        <v>0</v>
      </c>
      <c r="D73" s="64">
        <v>595.07000000000005</v>
      </c>
      <c r="E73" s="64">
        <v>0</v>
      </c>
      <c r="F73" s="64">
        <v>0</v>
      </c>
      <c r="G73" s="64">
        <v>595.07000000000005</v>
      </c>
      <c r="H73" s="64">
        <v>0</v>
      </c>
      <c r="I73" s="64">
        <v>0</v>
      </c>
      <c r="J73" s="64">
        <v>0</v>
      </c>
      <c r="K73" s="116">
        <v>595.07000000000005</v>
      </c>
    </row>
    <row r="74" spans="1:12" ht="12.75" customHeight="1" x14ac:dyDescent="0.2">
      <c r="A74" s="23"/>
      <c r="B74" s="63" t="s">
        <v>405</v>
      </c>
      <c r="C74" s="64">
        <v>0</v>
      </c>
      <c r="D74" s="64">
        <v>114103.97</v>
      </c>
      <c r="E74" s="64">
        <v>0</v>
      </c>
      <c r="F74" s="64">
        <v>0</v>
      </c>
      <c r="G74" s="64">
        <v>114103.97</v>
      </c>
      <c r="H74" s="64">
        <v>0</v>
      </c>
      <c r="I74" s="64">
        <v>0</v>
      </c>
      <c r="J74" s="64">
        <v>0</v>
      </c>
      <c r="K74" s="116">
        <v>114103.97</v>
      </c>
    </row>
    <row r="75" spans="1:12" ht="12.75" customHeight="1" x14ac:dyDescent="0.2">
      <c r="A75" s="23"/>
      <c r="B75" s="63" t="s">
        <v>331</v>
      </c>
      <c r="C75" s="64">
        <v>380860</v>
      </c>
      <c r="D75" s="64">
        <v>376340.52</v>
      </c>
      <c r="E75" s="64">
        <v>0</v>
      </c>
      <c r="F75" s="64">
        <v>0</v>
      </c>
      <c r="G75" s="64">
        <v>376340.51999999996</v>
      </c>
      <c r="H75" s="64">
        <v>0</v>
      </c>
      <c r="I75" s="64">
        <v>0</v>
      </c>
      <c r="J75" s="64">
        <v>0</v>
      </c>
      <c r="K75" s="116">
        <v>250659.80000000002</v>
      </c>
    </row>
    <row r="76" spans="1:12" ht="12.75" customHeight="1" x14ac:dyDescent="0.2">
      <c r="A76" s="23"/>
      <c r="B76" s="63" t="s">
        <v>475</v>
      </c>
      <c r="C76" s="64">
        <v>240000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116">
        <v>0</v>
      </c>
    </row>
    <row r="77" spans="1:12" ht="12.75" customHeight="1" x14ac:dyDescent="0.2">
      <c r="A77" s="23"/>
      <c r="B77" s="63" t="s">
        <v>317</v>
      </c>
      <c r="C77" s="64">
        <v>225159</v>
      </c>
      <c r="D77" s="64">
        <v>215435.05</v>
      </c>
      <c r="E77" s="64">
        <v>0</v>
      </c>
      <c r="F77" s="64">
        <v>0</v>
      </c>
      <c r="G77" s="64">
        <v>215435.05000000002</v>
      </c>
      <c r="H77" s="64">
        <v>0</v>
      </c>
      <c r="I77" s="64">
        <v>0</v>
      </c>
      <c r="J77" s="64">
        <v>0</v>
      </c>
      <c r="K77" s="116">
        <v>175578.26</v>
      </c>
    </row>
    <row r="78" spans="1:12" ht="12.75" customHeight="1" x14ac:dyDescent="0.2">
      <c r="A78" s="23"/>
      <c r="B78" s="63" t="s">
        <v>471</v>
      </c>
      <c r="C78" s="64">
        <v>120000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116">
        <v>0</v>
      </c>
    </row>
    <row r="79" spans="1:12" ht="12.75" customHeight="1" x14ac:dyDescent="0.2">
      <c r="A79" s="23"/>
      <c r="B79" s="63" t="s">
        <v>330</v>
      </c>
      <c r="C79" s="64">
        <v>220000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116">
        <v>0</v>
      </c>
    </row>
    <row r="80" spans="1:12" ht="12.75" customHeight="1" x14ac:dyDescent="0.2">
      <c r="A80" s="23"/>
      <c r="B80" s="63" t="s">
        <v>541</v>
      </c>
      <c r="C80" s="64"/>
      <c r="D80" s="64">
        <v>133219.3045</v>
      </c>
      <c r="E80" s="64">
        <v>0</v>
      </c>
      <c r="F80" s="64">
        <v>0</v>
      </c>
      <c r="G80" s="64">
        <v>133219.30000000002</v>
      </c>
      <c r="H80" s="64">
        <v>4.4999999809078872E-3</v>
      </c>
      <c r="I80" s="64">
        <v>4.4999999809078872E-3</v>
      </c>
      <c r="J80" s="64">
        <v>0</v>
      </c>
      <c r="K80" s="117">
        <v>119491.47</v>
      </c>
    </row>
    <row r="81" spans="1:12" ht="12.75" customHeight="1" x14ac:dyDescent="0.2">
      <c r="A81" s="20" t="s">
        <v>359</v>
      </c>
      <c r="B81" s="20"/>
      <c r="C81" s="21">
        <v>1449162</v>
      </c>
      <c r="D81" s="21">
        <v>2394614.7545000003</v>
      </c>
      <c r="E81" s="21">
        <v>0</v>
      </c>
      <c r="F81" s="21">
        <v>0</v>
      </c>
      <c r="G81" s="21">
        <v>2394614.75</v>
      </c>
      <c r="H81" s="21">
        <v>4.4999999809078872E-3</v>
      </c>
      <c r="I81" s="21">
        <v>4.4999999809078872E-3</v>
      </c>
      <c r="J81" s="21">
        <v>0</v>
      </c>
      <c r="K81" s="15">
        <v>2175040.41</v>
      </c>
    </row>
    <row r="82" spans="1:12" ht="12.75" customHeight="1" x14ac:dyDescent="0.2">
      <c r="A82" s="16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3"/>
    </row>
    <row r="83" spans="1:12" ht="12.75" customHeight="1" x14ac:dyDescent="0.2">
      <c r="A83" s="24" t="s">
        <v>345</v>
      </c>
      <c r="B83" s="24"/>
      <c r="C83" s="25">
        <f t="shared" ref="C83:K83" si="0">C29+C68+C81</f>
        <v>20155258</v>
      </c>
      <c r="D83" s="25">
        <f t="shared" si="0"/>
        <v>28954829.054500006</v>
      </c>
      <c r="E83" s="25">
        <f t="shared" si="0"/>
        <v>0</v>
      </c>
      <c r="F83" s="25">
        <f t="shared" si="0"/>
        <v>0</v>
      </c>
      <c r="G83" s="25">
        <f t="shared" si="0"/>
        <v>28954829.050000004</v>
      </c>
      <c r="H83" s="25">
        <f t="shared" si="0"/>
        <v>4.5000000391155481E-3</v>
      </c>
      <c r="I83" s="25">
        <f t="shared" si="0"/>
        <v>4.5000000391155481E-3</v>
      </c>
      <c r="J83" s="25">
        <f t="shared" si="0"/>
        <v>0</v>
      </c>
      <c r="K83" s="25">
        <f t="shared" si="0"/>
        <v>20999031.390000001</v>
      </c>
      <c r="L83" s="13"/>
    </row>
    <row r="84" spans="1:12" ht="12.75" customHeight="1" x14ac:dyDescent="0.2"/>
    <row r="85" spans="1:12" ht="12.75" customHeight="1" x14ac:dyDescent="0.2"/>
    <row r="86" spans="1:12" ht="12.75" customHeight="1" x14ac:dyDescent="0.2"/>
    <row r="87" spans="1:12" ht="12.75" customHeight="1" x14ac:dyDescent="0.2"/>
    <row r="88" spans="1:12" ht="12.75" customHeight="1" x14ac:dyDescent="0.2"/>
    <row r="89" spans="1:12" ht="12.75" customHeight="1" x14ac:dyDescent="0.2"/>
    <row r="90" spans="1:12" ht="12.75" customHeight="1" x14ac:dyDescent="0.2"/>
    <row r="91" spans="1:12" ht="12.75" customHeight="1" x14ac:dyDescent="0.2"/>
    <row r="92" spans="1:12" ht="12.75" customHeight="1" x14ac:dyDescent="0.2"/>
    <row r="93" spans="1:12" ht="12.75" customHeight="1" x14ac:dyDescent="0.2"/>
    <row r="94" spans="1:12" ht="12.75" customHeight="1" x14ac:dyDescent="0.2"/>
    <row r="95" spans="1:12" ht="12.75" customHeight="1" x14ac:dyDescent="0.2"/>
    <row r="96" spans="1:12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028"/>
  <sheetViews>
    <sheetView tabSelected="1" zoomScale="80" zoomScaleNormal="80" workbookViewId="0">
      <pane ySplit="10" topLeftCell="A11" activePane="bottomLeft" state="frozen"/>
      <selection pane="bottomLeft" activeCell="B10" sqref="B10"/>
    </sheetView>
  </sheetViews>
  <sheetFormatPr defaultColWidth="12.5703125" defaultRowHeight="15" customHeight="1" x14ac:dyDescent="0.2"/>
  <cols>
    <col min="1" max="1" width="10.140625" customWidth="1"/>
    <col min="2" max="2" width="113.7109375" customWidth="1"/>
    <col min="3" max="3" width="19.42578125" customWidth="1"/>
    <col min="4" max="4" width="19.5703125" customWidth="1"/>
    <col min="5" max="5" width="17.28515625" customWidth="1"/>
    <col min="6" max="6" width="17.85546875" bestFit="1" customWidth="1"/>
    <col min="7" max="7" width="19.5703125" customWidth="1"/>
    <col min="8" max="8" width="20.85546875" customWidth="1"/>
    <col min="9" max="9" width="19.5703125" customWidth="1"/>
    <col min="10" max="10" width="18.5703125" customWidth="1"/>
    <col min="11" max="11" width="19.5703125" customWidth="1"/>
    <col min="12" max="12" width="17.85546875" customWidth="1"/>
    <col min="13" max="27" width="8" customWidth="1"/>
  </cols>
  <sheetData>
    <row r="1" spans="2:27" ht="12.75" customHeight="1" x14ac:dyDescent="0.2"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27" ht="12.75" customHeight="1" x14ac:dyDescent="0.2"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27" ht="12.75" customHeight="1" x14ac:dyDescent="0.2">
      <c r="B3" s="28" t="s">
        <v>398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27" ht="12.75" customHeight="1" x14ac:dyDescent="0.2">
      <c r="B4" s="28" t="s">
        <v>399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27" ht="12.75" customHeight="1" x14ac:dyDescent="0.2">
      <c r="B5" s="66" t="s">
        <v>577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27" ht="12.75" customHeight="1" x14ac:dyDescent="0.2">
      <c r="B6" s="6" t="s">
        <v>360</v>
      </c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2:27" ht="12.75" customHeight="1" x14ac:dyDescent="0.2">
      <c r="C7" s="26"/>
      <c r="D7" s="26"/>
      <c r="E7" s="26"/>
      <c r="F7" s="26"/>
      <c r="G7" s="26"/>
      <c r="H7" s="26"/>
      <c r="I7" s="26"/>
      <c r="J7" s="26"/>
      <c r="K7" s="26"/>
      <c r="L7" s="27"/>
    </row>
    <row r="8" spans="2:27" ht="12.75" customHeight="1" x14ac:dyDescent="0.2"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2:27" ht="12.75" customHeight="1" x14ac:dyDescent="0.2"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2:27" ht="47.25" customHeight="1" x14ac:dyDescent="0.2">
      <c r="B10" s="30" t="s">
        <v>9</v>
      </c>
      <c r="C10" s="31" t="s">
        <v>361</v>
      </c>
      <c r="D10" s="31" t="s">
        <v>362</v>
      </c>
      <c r="E10" s="31" t="s">
        <v>350</v>
      </c>
      <c r="F10" s="31" t="s">
        <v>363</v>
      </c>
      <c r="G10" s="31" t="s">
        <v>24</v>
      </c>
      <c r="H10" s="31" t="s">
        <v>364</v>
      </c>
      <c r="I10" s="31" t="s">
        <v>354</v>
      </c>
      <c r="J10" s="31" t="s">
        <v>365</v>
      </c>
      <c r="K10" s="31" t="s">
        <v>366</v>
      </c>
      <c r="L10" s="32" t="s">
        <v>367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2:27" ht="12.75" customHeigh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7"/>
    </row>
    <row r="12" spans="2:27" ht="27.75" customHeight="1" x14ac:dyDescent="0.2">
      <c r="B12" s="34" t="s">
        <v>368</v>
      </c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2:27" ht="12.75" customHeight="1" x14ac:dyDescent="0.2"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2:27" ht="27.75" customHeight="1" x14ac:dyDescent="0.2">
      <c r="B14" s="34" t="s">
        <v>369</v>
      </c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2:27" ht="12.75" customHeight="1" x14ac:dyDescent="0.2">
      <c r="B15" s="114" t="s">
        <v>575</v>
      </c>
      <c r="C15" s="64">
        <v>0</v>
      </c>
      <c r="D15" s="64">
        <v>8050000</v>
      </c>
      <c r="E15" s="64">
        <v>0</v>
      </c>
      <c r="F15" s="64">
        <v>0</v>
      </c>
      <c r="G15" s="64">
        <v>8050000</v>
      </c>
      <c r="H15" s="64">
        <v>0</v>
      </c>
      <c r="I15" s="64">
        <v>0</v>
      </c>
      <c r="J15" s="64">
        <v>0</v>
      </c>
      <c r="K15" s="64">
        <v>8050000</v>
      </c>
      <c r="L15" s="38">
        <f t="shared" ref="L15:L39" si="0">IF(ISERROR(K15/D15),0,K15/D15)</f>
        <v>1</v>
      </c>
    </row>
    <row r="16" spans="2:27" ht="12.75" customHeight="1" x14ac:dyDescent="0.2">
      <c r="B16" s="114" t="s">
        <v>537</v>
      </c>
      <c r="C16" s="64">
        <v>0</v>
      </c>
      <c r="D16" s="64">
        <v>3705000</v>
      </c>
      <c r="E16" s="64">
        <v>0</v>
      </c>
      <c r="F16" s="64">
        <v>0</v>
      </c>
      <c r="G16" s="64">
        <v>3705000</v>
      </c>
      <c r="H16" s="64">
        <v>0</v>
      </c>
      <c r="I16" s="64">
        <v>0</v>
      </c>
      <c r="J16" s="64">
        <v>0</v>
      </c>
      <c r="K16" s="64">
        <v>0</v>
      </c>
      <c r="L16" s="38">
        <f t="shared" si="0"/>
        <v>0</v>
      </c>
    </row>
    <row r="17" spans="2:12" ht="12.75" customHeight="1" x14ac:dyDescent="0.2">
      <c r="B17" s="114" t="s">
        <v>538</v>
      </c>
      <c r="C17" s="64">
        <v>0</v>
      </c>
      <c r="D17" s="64">
        <v>1970420</v>
      </c>
      <c r="E17" s="64">
        <v>0</v>
      </c>
      <c r="F17" s="64">
        <v>0</v>
      </c>
      <c r="G17" s="64">
        <v>1970420</v>
      </c>
      <c r="H17" s="64">
        <v>0</v>
      </c>
      <c r="I17" s="64">
        <v>0</v>
      </c>
      <c r="J17" s="64">
        <v>0</v>
      </c>
      <c r="K17" s="64">
        <v>0</v>
      </c>
      <c r="L17" s="38">
        <f t="shared" si="0"/>
        <v>0</v>
      </c>
    </row>
    <row r="18" spans="2:12" ht="12.75" customHeight="1" x14ac:dyDescent="0.2">
      <c r="B18" s="114" t="s">
        <v>539</v>
      </c>
      <c r="C18" s="64">
        <v>0</v>
      </c>
      <c r="D18" s="64">
        <v>639816.60000000009</v>
      </c>
      <c r="E18" s="64">
        <v>0</v>
      </c>
      <c r="F18" s="64">
        <v>0</v>
      </c>
      <c r="G18" s="64">
        <v>639816.60000000009</v>
      </c>
      <c r="H18" s="64">
        <v>0</v>
      </c>
      <c r="I18" s="64">
        <v>0</v>
      </c>
      <c r="J18" s="64">
        <v>0</v>
      </c>
      <c r="K18" s="64">
        <v>0</v>
      </c>
      <c r="L18" s="38">
        <f t="shared" si="0"/>
        <v>0</v>
      </c>
    </row>
    <row r="19" spans="2:12" ht="12.75" customHeight="1" x14ac:dyDescent="0.2">
      <c r="B19" s="114" t="s">
        <v>534</v>
      </c>
      <c r="C19" s="64">
        <v>0</v>
      </c>
      <c r="D19" s="64">
        <v>1521126.3</v>
      </c>
      <c r="E19" s="64">
        <v>0</v>
      </c>
      <c r="F19" s="64">
        <v>0</v>
      </c>
      <c r="G19" s="64">
        <v>1521126.3</v>
      </c>
      <c r="H19" s="64">
        <v>0</v>
      </c>
      <c r="I19" s="64">
        <v>0</v>
      </c>
      <c r="J19" s="64">
        <v>0</v>
      </c>
      <c r="K19" s="64">
        <v>1521126.2999999998</v>
      </c>
      <c r="L19" s="38">
        <f t="shared" si="0"/>
        <v>0.99999999999999989</v>
      </c>
    </row>
    <row r="20" spans="2:12" ht="12.75" customHeight="1" x14ac:dyDescent="0.2">
      <c r="B20" s="114" t="s">
        <v>563</v>
      </c>
      <c r="C20" s="64">
        <v>0</v>
      </c>
      <c r="D20" s="64">
        <v>9490.32</v>
      </c>
      <c r="E20" s="64">
        <v>0</v>
      </c>
      <c r="F20" s="64">
        <v>0</v>
      </c>
      <c r="G20" s="64">
        <v>9490.32</v>
      </c>
      <c r="H20" s="64">
        <v>0</v>
      </c>
      <c r="I20" s="64">
        <v>0</v>
      </c>
      <c r="J20" s="64">
        <v>0</v>
      </c>
      <c r="K20" s="64">
        <v>4575.6899999999996</v>
      </c>
      <c r="L20" s="38">
        <f t="shared" si="0"/>
        <v>0.4821428571428571</v>
      </c>
    </row>
    <row r="21" spans="2:12" ht="12.75" customHeight="1" x14ac:dyDescent="0.2">
      <c r="B21" s="114" t="s">
        <v>65</v>
      </c>
      <c r="C21" s="64">
        <v>100000</v>
      </c>
      <c r="D21" s="64">
        <v>61803</v>
      </c>
      <c r="E21" s="64">
        <v>0</v>
      </c>
      <c r="F21" s="64">
        <v>0</v>
      </c>
      <c r="G21" s="64">
        <v>61803</v>
      </c>
      <c r="H21" s="64">
        <v>0</v>
      </c>
      <c r="I21" s="64">
        <v>0</v>
      </c>
      <c r="J21" s="64">
        <v>0</v>
      </c>
      <c r="K21" s="64">
        <v>31325</v>
      </c>
      <c r="L21" s="38">
        <f t="shared" si="0"/>
        <v>0.5068524181674029</v>
      </c>
    </row>
    <row r="22" spans="2:12" ht="12.75" customHeight="1" x14ac:dyDescent="0.2">
      <c r="B22" s="114" t="s">
        <v>337</v>
      </c>
      <c r="C22" s="64">
        <v>3500</v>
      </c>
      <c r="D22" s="64">
        <v>1658</v>
      </c>
      <c r="E22" s="64">
        <v>0</v>
      </c>
      <c r="F22" s="64">
        <v>0</v>
      </c>
      <c r="G22" s="64">
        <v>1658</v>
      </c>
      <c r="H22" s="64">
        <v>0</v>
      </c>
      <c r="I22" s="64">
        <v>0</v>
      </c>
      <c r="J22" s="64">
        <v>0</v>
      </c>
      <c r="K22" s="64">
        <v>1658</v>
      </c>
      <c r="L22" s="38">
        <f t="shared" si="0"/>
        <v>1</v>
      </c>
    </row>
    <row r="23" spans="2:12" ht="12.75" customHeight="1" x14ac:dyDescent="0.2">
      <c r="B23" s="114" t="s">
        <v>178</v>
      </c>
      <c r="C23" s="64">
        <v>9492</v>
      </c>
      <c r="D23" s="64">
        <v>9552.9699999999993</v>
      </c>
      <c r="E23" s="64">
        <v>0</v>
      </c>
      <c r="F23" s="64">
        <v>0</v>
      </c>
      <c r="G23" s="64">
        <v>9552.9699999999993</v>
      </c>
      <c r="H23" s="64">
        <v>0</v>
      </c>
      <c r="I23" s="64">
        <v>0</v>
      </c>
      <c r="J23" s="64">
        <v>0</v>
      </c>
      <c r="K23" s="64">
        <v>8753.85</v>
      </c>
      <c r="L23" s="38">
        <f t="shared" si="0"/>
        <v>0.91634852825875102</v>
      </c>
    </row>
    <row r="24" spans="2:12" ht="12.75" customHeight="1" x14ac:dyDescent="0.2">
      <c r="B24" s="114" t="s">
        <v>401</v>
      </c>
      <c r="C24" s="64">
        <v>0</v>
      </c>
      <c r="D24" s="64">
        <v>68535.320000000007</v>
      </c>
      <c r="E24" s="64">
        <v>0</v>
      </c>
      <c r="F24" s="64">
        <v>0</v>
      </c>
      <c r="G24" s="64">
        <v>68535.320000000007</v>
      </c>
      <c r="H24" s="64">
        <v>0</v>
      </c>
      <c r="I24" s="64">
        <v>0</v>
      </c>
      <c r="J24" s="64">
        <v>0</v>
      </c>
      <c r="K24" s="64">
        <v>68535.320000000007</v>
      </c>
      <c r="L24" s="38">
        <f t="shared" si="0"/>
        <v>1</v>
      </c>
    </row>
    <row r="25" spans="2:12" ht="12.75" customHeight="1" x14ac:dyDescent="0.2">
      <c r="B25" s="114" t="s">
        <v>390</v>
      </c>
      <c r="C25" s="64">
        <v>0</v>
      </c>
      <c r="D25" s="64">
        <v>15659.8</v>
      </c>
      <c r="E25" s="64">
        <v>0</v>
      </c>
      <c r="F25" s="64">
        <v>0</v>
      </c>
      <c r="G25" s="64">
        <v>15659.8</v>
      </c>
      <c r="H25" s="64">
        <v>0</v>
      </c>
      <c r="I25" s="64">
        <v>0</v>
      </c>
      <c r="J25" s="64">
        <v>0</v>
      </c>
      <c r="K25" s="64">
        <v>15659.8</v>
      </c>
      <c r="L25" s="38">
        <f t="shared" si="0"/>
        <v>1</v>
      </c>
    </row>
    <row r="26" spans="2:12" ht="12.75" customHeight="1" x14ac:dyDescent="0.2">
      <c r="B26" s="114" t="s">
        <v>589</v>
      </c>
      <c r="C26" s="64">
        <v>0</v>
      </c>
      <c r="D26" s="64">
        <v>16525</v>
      </c>
      <c r="E26" s="64">
        <v>0</v>
      </c>
      <c r="F26" s="64">
        <v>0</v>
      </c>
      <c r="G26" s="64">
        <v>16525</v>
      </c>
      <c r="H26" s="64">
        <v>0</v>
      </c>
      <c r="I26" s="64">
        <v>0</v>
      </c>
      <c r="J26" s="64">
        <v>0</v>
      </c>
      <c r="K26" s="64">
        <v>0</v>
      </c>
      <c r="L26" s="38">
        <f t="shared" si="0"/>
        <v>0</v>
      </c>
    </row>
    <row r="27" spans="2:12" ht="12.75" customHeight="1" x14ac:dyDescent="0.2">
      <c r="B27" s="114" t="s">
        <v>404</v>
      </c>
      <c r="C27" s="64">
        <v>0</v>
      </c>
      <c r="D27" s="64">
        <v>125814.64000000001</v>
      </c>
      <c r="E27" s="64">
        <v>0</v>
      </c>
      <c r="F27" s="64">
        <v>0</v>
      </c>
      <c r="G27" s="64">
        <v>125814.64</v>
      </c>
      <c r="H27" s="64">
        <v>0</v>
      </c>
      <c r="I27" s="64">
        <v>0</v>
      </c>
      <c r="J27" s="64">
        <v>0</v>
      </c>
      <c r="K27" s="64">
        <v>125814.64</v>
      </c>
      <c r="L27" s="38">
        <f t="shared" si="0"/>
        <v>0.99999999999999989</v>
      </c>
    </row>
    <row r="28" spans="2:12" ht="12.75" customHeight="1" x14ac:dyDescent="0.2">
      <c r="B28" s="114" t="s">
        <v>167</v>
      </c>
      <c r="C28" s="64">
        <v>9966</v>
      </c>
      <c r="D28" s="64">
        <v>8244.7999999999993</v>
      </c>
      <c r="E28" s="64">
        <v>0</v>
      </c>
      <c r="F28" s="64">
        <v>0</v>
      </c>
      <c r="G28" s="64">
        <v>8244.7999999999993</v>
      </c>
      <c r="H28" s="64">
        <v>0</v>
      </c>
      <c r="I28" s="64">
        <v>0</v>
      </c>
      <c r="J28" s="64">
        <v>0</v>
      </c>
      <c r="K28" s="64">
        <v>7554.2699999999995</v>
      </c>
      <c r="L28" s="38">
        <f t="shared" si="0"/>
        <v>0.91624660392004664</v>
      </c>
    </row>
    <row r="29" spans="2:12" ht="12.75" customHeight="1" x14ac:dyDescent="0.2">
      <c r="B29" s="114" t="s">
        <v>514</v>
      </c>
      <c r="C29" s="64">
        <v>0</v>
      </c>
      <c r="D29" s="64">
        <v>3102</v>
      </c>
      <c r="E29" s="64">
        <v>0</v>
      </c>
      <c r="F29" s="64">
        <v>0</v>
      </c>
      <c r="G29" s="64">
        <v>3102</v>
      </c>
      <c r="H29" s="64">
        <v>0</v>
      </c>
      <c r="I29" s="64">
        <v>0</v>
      </c>
      <c r="J29" s="64">
        <v>0</v>
      </c>
      <c r="K29" s="64">
        <v>3102</v>
      </c>
      <c r="L29" s="38">
        <f t="shared" si="0"/>
        <v>1</v>
      </c>
    </row>
    <row r="30" spans="2:12" ht="12.75" customHeight="1" x14ac:dyDescent="0.2">
      <c r="B30" s="114" t="s">
        <v>192</v>
      </c>
      <c r="C30" s="64">
        <v>10000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38">
        <f t="shared" si="0"/>
        <v>0</v>
      </c>
    </row>
    <row r="31" spans="2:12" ht="12.75" customHeight="1" x14ac:dyDescent="0.2">
      <c r="B31" s="114" t="s">
        <v>336</v>
      </c>
      <c r="C31" s="64">
        <v>249996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38">
        <f t="shared" si="0"/>
        <v>0</v>
      </c>
    </row>
    <row r="32" spans="2:12" ht="12.75" customHeight="1" x14ac:dyDescent="0.2">
      <c r="B32" s="114" t="s">
        <v>321</v>
      </c>
      <c r="C32" s="64">
        <v>15001</v>
      </c>
      <c r="D32" s="64">
        <v>14225.369999999999</v>
      </c>
      <c r="E32" s="64">
        <v>0</v>
      </c>
      <c r="F32" s="64">
        <v>0</v>
      </c>
      <c r="G32" s="64">
        <v>14225.369999999999</v>
      </c>
      <c r="H32" s="64">
        <v>0</v>
      </c>
      <c r="I32" s="64">
        <v>0</v>
      </c>
      <c r="J32" s="64">
        <v>0</v>
      </c>
      <c r="K32" s="64">
        <v>13022.38</v>
      </c>
      <c r="L32" s="38">
        <f t="shared" si="0"/>
        <v>0.9154334825737398</v>
      </c>
    </row>
    <row r="33" spans="2:27" ht="12.75" customHeight="1" x14ac:dyDescent="0.2">
      <c r="B33" s="114" t="s">
        <v>493</v>
      </c>
      <c r="C33" s="64">
        <v>0</v>
      </c>
      <c r="D33" s="64">
        <v>4593.9799999999996</v>
      </c>
      <c r="E33" s="64">
        <v>0</v>
      </c>
      <c r="F33" s="64">
        <v>0</v>
      </c>
      <c r="G33" s="64">
        <v>4593.9799999999996</v>
      </c>
      <c r="H33" s="64">
        <v>0</v>
      </c>
      <c r="I33" s="64">
        <v>0</v>
      </c>
      <c r="J33" s="64">
        <v>0</v>
      </c>
      <c r="K33" s="64">
        <v>0</v>
      </c>
      <c r="L33" s="38">
        <f t="shared" si="0"/>
        <v>0</v>
      </c>
    </row>
    <row r="34" spans="2:27" ht="12.75" customHeight="1" x14ac:dyDescent="0.2">
      <c r="B34" s="114" t="s">
        <v>335</v>
      </c>
      <c r="C34" s="64">
        <v>800004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38">
        <f t="shared" si="0"/>
        <v>0</v>
      </c>
    </row>
    <row r="35" spans="2:27" ht="12.75" customHeight="1" x14ac:dyDescent="0.2">
      <c r="B35" s="114" t="s">
        <v>465</v>
      </c>
      <c r="C35" s="64">
        <v>0</v>
      </c>
      <c r="D35" s="64">
        <v>279671</v>
      </c>
      <c r="E35" s="64">
        <v>0</v>
      </c>
      <c r="F35" s="64">
        <v>0</v>
      </c>
      <c r="G35" s="64">
        <v>279671</v>
      </c>
      <c r="H35" s="64">
        <v>0</v>
      </c>
      <c r="I35" s="64">
        <v>0</v>
      </c>
      <c r="J35" s="64">
        <v>0</v>
      </c>
      <c r="K35" s="64">
        <v>279671</v>
      </c>
      <c r="L35" s="38">
        <f t="shared" si="0"/>
        <v>1</v>
      </c>
    </row>
    <row r="36" spans="2:27" ht="12.75" customHeight="1" x14ac:dyDescent="0.2">
      <c r="B36" s="114" t="s">
        <v>555</v>
      </c>
      <c r="C36" s="64">
        <v>0</v>
      </c>
      <c r="D36" s="64">
        <v>27108</v>
      </c>
      <c r="E36" s="64">
        <v>0</v>
      </c>
      <c r="F36" s="64">
        <v>0</v>
      </c>
      <c r="G36" s="64">
        <v>27108</v>
      </c>
      <c r="H36" s="64">
        <v>0</v>
      </c>
      <c r="I36" s="64">
        <v>0</v>
      </c>
      <c r="J36" s="64">
        <v>0</v>
      </c>
      <c r="K36" s="64">
        <v>27108</v>
      </c>
      <c r="L36" s="38">
        <f t="shared" si="0"/>
        <v>1</v>
      </c>
    </row>
    <row r="37" spans="2:27" ht="12.75" customHeight="1" x14ac:dyDescent="0.2">
      <c r="B37" s="114" t="s">
        <v>95</v>
      </c>
      <c r="C37" s="64">
        <v>200000</v>
      </c>
      <c r="D37" s="64">
        <v>279969.08999999997</v>
      </c>
      <c r="E37" s="64">
        <v>0</v>
      </c>
      <c r="F37" s="64">
        <v>0</v>
      </c>
      <c r="G37" s="64">
        <v>279969.09000000003</v>
      </c>
      <c r="H37" s="64">
        <v>0</v>
      </c>
      <c r="I37" s="64">
        <v>0</v>
      </c>
      <c r="J37" s="64">
        <v>0</v>
      </c>
      <c r="K37" s="64">
        <v>277989.08999999997</v>
      </c>
      <c r="L37" s="38">
        <f t="shared" si="0"/>
        <v>0.99292779070718129</v>
      </c>
    </row>
    <row r="38" spans="2:27" ht="12.75" customHeight="1" x14ac:dyDescent="0.2">
      <c r="B38" s="114" t="s">
        <v>576</v>
      </c>
      <c r="C38" s="64">
        <v>0</v>
      </c>
      <c r="D38" s="64">
        <v>128000</v>
      </c>
      <c r="E38" s="64">
        <v>0</v>
      </c>
      <c r="F38" s="64">
        <v>0</v>
      </c>
      <c r="G38" s="64">
        <v>128000</v>
      </c>
      <c r="H38" s="64">
        <v>0</v>
      </c>
      <c r="I38" s="64">
        <v>0</v>
      </c>
      <c r="J38" s="64">
        <v>0</v>
      </c>
      <c r="K38" s="64">
        <v>128000</v>
      </c>
      <c r="L38" s="38">
        <f t="shared" si="0"/>
        <v>1</v>
      </c>
    </row>
    <row r="39" spans="2:27" ht="27.75" customHeight="1" x14ac:dyDescent="0.2">
      <c r="B39" s="39" t="s">
        <v>370</v>
      </c>
      <c r="C39" s="40">
        <f t="shared" ref="C39:K39" si="1">SUM(C15:C38)</f>
        <v>1397959</v>
      </c>
      <c r="D39" s="40">
        <f t="shared" si="1"/>
        <v>16940316.190000005</v>
      </c>
      <c r="E39" s="40">
        <f t="shared" si="1"/>
        <v>0</v>
      </c>
      <c r="F39" s="40">
        <f t="shared" si="1"/>
        <v>0</v>
      </c>
      <c r="G39" s="40">
        <f t="shared" si="1"/>
        <v>16940316.190000005</v>
      </c>
      <c r="H39" s="40">
        <f t="shared" si="1"/>
        <v>0</v>
      </c>
      <c r="I39" s="40">
        <f t="shared" si="1"/>
        <v>0</v>
      </c>
      <c r="J39" s="40">
        <f t="shared" si="1"/>
        <v>0</v>
      </c>
      <c r="K39" s="40">
        <f t="shared" si="1"/>
        <v>10563895.340000002</v>
      </c>
      <c r="L39" s="41">
        <f t="shared" si="0"/>
        <v>0.62359493302940516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ht="12.75" customHeight="1" x14ac:dyDescent="0.2">
      <c r="B40" s="16"/>
      <c r="C40" s="42"/>
      <c r="D40" s="42"/>
      <c r="E40" s="42"/>
      <c r="F40" s="42"/>
      <c r="G40" s="42"/>
      <c r="H40" s="42"/>
      <c r="I40" s="26"/>
      <c r="J40" s="42"/>
      <c r="K40" s="42"/>
      <c r="L40" s="43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ht="27.75" customHeight="1" x14ac:dyDescent="0.2">
      <c r="B41" s="34" t="s">
        <v>371</v>
      </c>
      <c r="C41" s="35"/>
      <c r="D41" s="35"/>
      <c r="E41" s="35"/>
      <c r="F41" s="35"/>
      <c r="G41" s="35"/>
      <c r="H41" s="35"/>
      <c r="I41" s="35"/>
      <c r="J41" s="35"/>
      <c r="K41" s="35"/>
      <c r="L41" s="36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ht="15" customHeight="1" x14ac:dyDescent="0.2">
      <c r="B42" s="63" t="s">
        <v>472</v>
      </c>
      <c r="C42" s="64">
        <v>112286</v>
      </c>
      <c r="D42" s="64">
        <v>28285.259999999995</v>
      </c>
      <c r="E42" s="64">
        <v>0</v>
      </c>
      <c r="F42" s="64">
        <v>0</v>
      </c>
      <c r="G42" s="64">
        <v>28285.260000000002</v>
      </c>
      <c r="H42" s="64">
        <v>0</v>
      </c>
      <c r="I42" s="64">
        <v>0</v>
      </c>
      <c r="J42" s="64">
        <v>0</v>
      </c>
      <c r="K42" s="64">
        <v>25295.260000000002</v>
      </c>
      <c r="L42" s="38">
        <f t="shared" ref="L42:L79" si="2">IF(ISERROR(K42/D42),0,K42/D42)</f>
        <v>0.89429123154604229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ht="15" customHeight="1" x14ac:dyDescent="0.2">
      <c r="B43" s="63" t="s">
        <v>315</v>
      </c>
      <c r="C43" s="64">
        <v>1568773</v>
      </c>
      <c r="D43" s="64">
        <v>1464304.93</v>
      </c>
      <c r="E43" s="64">
        <v>0</v>
      </c>
      <c r="F43" s="64">
        <v>0</v>
      </c>
      <c r="G43" s="64">
        <v>1464304.9300000002</v>
      </c>
      <c r="H43" s="64">
        <v>0</v>
      </c>
      <c r="I43" s="64">
        <v>0</v>
      </c>
      <c r="J43" s="64">
        <v>0</v>
      </c>
      <c r="K43" s="64">
        <v>1362521.6300000004</v>
      </c>
      <c r="L43" s="38">
        <f t="shared" si="2"/>
        <v>0.93049036582838007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ht="15" customHeight="1" x14ac:dyDescent="0.2">
      <c r="B44" s="63" t="s">
        <v>574</v>
      </c>
      <c r="C44" s="64">
        <v>351311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38">
        <f t="shared" si="2"/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ht="15" customHeight="1" x14ac:dyDescent="0.2">
      <c r="B45" s="63" t="s">
        <v>325</v>
      </c>
      <c r="C45" s="64">
        <v>142191</v>
      </c>
      <c r="D45" s="64">
        <v>76484.02</v>
      </c>
      <c r="E45" s="64">
        <v>0</v>
      </c>
      <c r="F45" s="64">
        <v>0</v>
      </c>
      <c r="G45" s="64">
        <v>76484.01999999999</v>
      </c>
      <c r="H45" s="64">
        <v>0</v>
      </c>
      <c r="I45" s="64">
        <v>0</v>
      </c>
      <c r="J45" s="64">
        <v>0</v>
      </c>
      <c r="K45" s="64">
        <v>74777.399999999994</v>
      </c>
      <c r="L45" s="38">
        <f t="shared" si="2"/>
        <v>0.97768658080472226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ht="15" customHeight="1" x14ac:dyDescent="0.2">
      <c r="B46" s="63" t="s">
        <v>468</v>
      </c>
      <c r="C46" s="64">
        <v>0</v>
      </c>
      <c r="D46" s="64">
        <v>1.97</v>
      </c>
      <c r="E46" s="64">
        <v>0</v>
      </c>
      <c r="F46" s="64">
        <v>0</v>
      </c>
      <c r="G46" s="64">
        <v>1.97</v>
      </c>
      <c r="H46" s="64">
        <v>0</v>
      </c>
      <c r="I46" s="64">
        <v>0</v>
      </c>
      <c r="J46" s="64">
        <v>0</v>
      </c>
      <c r="K46" s="64">
        <v>1.97</v>
      </c>
      <c r="L46" s="38">
        <f t="shared" si="2"/>
        <v>1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ht="15" customHeight="1" x14ac:dyDescent="0.2">
      <c r="B47" s="63" t="s">
        <v>311</v>
      </c>
      <c r="C47" s="64">
        <v>94404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38">
        <f t="shared" si="2"/>
        <v>0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ht="15" customHeight="1" x14ac:dyDescent="0.2">
      <c r="B48" s="63" t="s">
        <v>461</v>
      </c>
      <c r="C48" s="64">
        <v>0</v>
      </c>
      <c r="D48" s="64">
        <v>499.86</v>
      </c>
      <c r="E48" s="64">
        <v>0</v>
      </c>
      <c r="F48" s="64">
        <v>0</v>
      </c>
      <c r="G48" s="64">
        <v>499.86</v>
      </c>
      <c r="H48" s="64">
        <v>0</v>
      </c>
      <c r="I48" s="64">
        <v>0</v>
      </c>
      <c r="J48" s="64">
        <v>0</v>
      </c>
      <c r="K48" s="64">
        <v>499.86</v>
      </c>
      <c r="L48" s="38">
        <f t="shared" si="2"/>
        <v>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ht="15" customHeight="1" x14ac:dyDescent="0.2">
      <c r="B49" s="63" t="s">
        <v>591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38">
        <f t="shared" si="2"/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ht="15" customHeight="1" x14ac:dyDescent="0.2">
      <c r="B50" s="63" t="s">
        <v>466</v>
      </c>
      <c r="C50" s="64">
        <v>0</v>
      </c>
      <c r="D50" s="64">
        <v>11205.599999999999</v>
      </c>
      <c r="E50" s="64">
        <v>0</v>
      </c>
      <c r="F50" s="64">
        <v>0</v>
      </c>
      <c r="G50" s="64">
        <v>11205.599999999999</v>
      </c>
      <c r="H50" s="64">
        <v>0</v>
      </c>
      <c r="I50" s="64">
        <v>0</v>
      </c>
      <c r="J50" s="64">
        <v>0</v>
      </c>
      <c r="K50" s="64">
        <v>8307.6</v>
      </c>
      <c r="L50" s="38">
        <f t="shared" si="2"/>
        <v>0.74137931034482774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ht="15" customHeight="1" x14ac:dyDescent="0.2">
      <c r="B51" s="63" t="s">
        <v>397</v>
      </c>
      <c r="C51" s="64">
        <v>0</v>
      </c>
      <c r="D51" s="64">
        <v>579173.85</v>
      </c>
      <c r="E51" s="64">
        <v>0</v>
      </c>
      <c r="F51" s="64">
        <v>0</v>
      </c>
      <c r="G51" s="64">
        <v>579173.85</v>
      </c>
      <c r="H51" s="64">
        <v>0</v>
      </c>
      <c r="I51" s="64">
        <v>0</v>
      </c>
      <c r="J51" s="64">
        <v>0</v>
      </c>
      <c r="K51" s="64">
        <v>579173.85</v>
      </c>
      <c r="L51" s="38">
        <f t="shared" si="2"/>
        <v>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ht="15" customHeight="1" x14ac:dyDescent="0.2">
      <c r="B52" s="63" t="s">
        <v>396</v>
      </c>
      <c r="C52" s="64">
        <v>594840</v>
      </c>
      <c r="D52" s="64">
        <v>50249.310000000056</v>
      </c>
      <c r="E52" s="64">
        <v>0</v>
      </c>
      <c r="F52" s="64">
        <v>0</v>
      </c>
      <c r="G52" s="64">
        <v>50249.31</v>
      </c>
      <c r="H52" s="64">
        <v>5.8207660913467407E-11</v>
      </c>
      <c r="I52" s="64">
        <v>5.8207660913467407E-11</v>
      </c>
      <c r="J52" s="64">
        <v>0</v>
      </c>
      <c r="K52" s="64">
        <v>37233.75</v>
      </c>
      <c r="L52" s="38">
        <f t="shared" si="2"/>
        <v>0.74098032390892454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ht="15" customHeight="1" x14ac:dyDescent="0.2">
      <c r="B53" s="63" t="s">
        <v>407</v>
      </c>
      <c r="C53" s="64">
        <v>50400</v>
      </c>
      <c r="D53" s="64">
        <v>99620</v>
      </c>
      <c r="E53" s="64">
        <v>0</v>
      </c>
      <c r="F53" s="64">
        <v>0</v>
      </c>
      <c r="G53" s="64">
        <v>99620</v>
      </c>
      <c r="H53" s="64">
        <v>0</v>
      </c>
      <c r="I53" s="64">
        <v>0</v>
      </c>
      <c r="J53" s="64">
        <v>0</v>
      </c>
      <c r="K53" s="64">
        <v>0</v>
      </c>
      <c r="L53" s="38">
        <f t="shared" si="2"/>
        <v>0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ht="15" customHeight="1" x14ac:dyDescent="0.2">
      <c r="B54" s="63" t="s">
        <v>470</v>
      </c>
      <c r="C54" s="64">
        <v>150000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38">
        <f t="shared" si="2"/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ht="15" customHeight="1" x14ac:dyDescent="0.2">
      <c r="B55" s="63" t="s">
        <v>324</v>
      </c>
      <c r="C55" s="64">
        <v>441075</v>
      </c>
      <c r="D55" s="64">
        <v>432645.83</v>
      </c>
      <c r="E55" s="64">
        <v>0</v>
      </c>
      <c r="F55" s="64">
        <v>0</v>
      </c>
      <c r="G55" s="64">
        <v>432645.83</v>
      </c>
      <c r="H55" s="64">
        <v>0</v>
      </c>
      <c r="I55" s="64">
        <v>0</v>
      </c>
      <c r="J55" s="64">
        <v>0</v>
      </c>
      <c r="K55" s="64">
        <v>412469.16999999993</v>
      </c>
      <c r="L55" s="38">
        <f t="shared" si="2"/>
        <v>0.95336448753013503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ht="15" customHeight="1" x14ac:dyDescent="0.2">
      <c r="B56" s="63" t="s">
        <v>318</v>
      </c>
      <c r="C56" s="64">
        <v>251115</v>
      </c>
      <c r="D56" s="64">
        <v>248546.6</v>
      </c>
      <c r="E56" s="64">
        <v>0</v>
      </c>
      <c r="F56" s="64">
        <v>0</v>
      </c>
      <c r="G56" s="64">
        <v>248546.6</v>
      </c>
      <c r="H56" s="64">
        <v>0</v>
      </c>
      <c r="I56" s="64">
        <v>0</v>
      </c>
      <c r="J56" s="64">
        <v>0</v>
      </c>
      <c r="K56" s="64">
        <v>212961.7</v>
      </c>
      <c r="L56" s="38">
        <f t="shared" si="2"/>
        <v>0.85682805558394282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customHeight="1" x14ac:dyDescent="0.2">
      <c r="B57" s="63" t="s">
        <v>592</v>
      </c>
      <c r="C57" s="64"/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38">
        <f t="shared" si="2"/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customHeight="1" x14ac:dyDescent="0.2">
      <c r="B58" s="63" t="s">
        <v>312</v>
      </c>
      <c r="C58" s="64">
        <v>9760001</v>
      </c>
      <c r="D58" s="64">
        <v>944473.5700000003</v>
      </c>
      <c r="E58" s="64">
        <v>0</v>
      </c>
      <c r="F58" s="64">
        <v>0</v>
      </c>
      <c r="G58" s="64">
        <v>944473.57000000007</v>
      </c>
      <c r="H58" s="64">
        <v>0</v>
      </c>
      <c r="I58" s="64">
        <v>0</v>
      </c>
      <c r="J58" s="64">
        <v>0</v>
      </c>
      <c r="K58" s="64">
        <v>941736.95000000019</v>
      </c>
      <c r="L58" s="38">
        <f t="shared" si="2"/>
        <v>0.99710249170868792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ht="15" customHeight="1" x14ac:dyDescent="0.2">
      <c r="B59" s="63" t="s">
        <v>462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38">
        <f t="shared" si="2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2:27" ht="15" customHeight="1" x14ac:dyDescent="0.2">
      <c r="B60" s="63" t="s">
        <v>463</v>
      </c>
      <c r="C60" s="64">
        <v>0</v>
      </c>
      <c r="D60" s="64">
        <v>2498348.0599999996</v>
      </c>
      <c r="E60" s="64">
        <v>0</v>
      </c>
      <c r="F60" s="64">
        <v>0</v>
      </c>
      <c r="G60" s="64">
        <v>2498348.06</v>
      </c>
      <c r="H60" s="64">
        <v>0</v>
      </c>
      <c r="I60" s="64">
        <v>0</v>
      </c>
      <c r="J60" s="64">
        <v>0</v>
      </c>
      <c r="K60" s="64">
        <v>1755463.43</v>
      </c>
      <c r="L60" s="38">
        <f t="shared" si="2"/>
        <v>0.70264966603572454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ht="15" customHeight="1" x14ac:dyDescent="0.2">
      <c r="B61" s="63" t="s">
        <v>464</v>
      </c>
      <c r="C61" s="64">
        <v>0</v>
      </c>
      <c r="D61" s="64">
        <v>186118.2</v>
      </c>
      <c r="E61" s="64">
        <v>0</v>
      </c>
      <c r="F61" s="64">
        <v>0</v>
      </c>
      <c r="G61" s="64">
        <v>186118.2</v>
      </c>
      <c r="H61" s="64">
        <v>0</v>
      </c>
      <c r="I61" s="64">
        <v>0</v>
      </c>
      <c r="J61" s="64">
        <v>0</v>
      </c>
      <c r="K61" s="64">
        <v>186118.2</v>
      </c>
      <c r="L61" s="38">
        <f t="shared" si="2"/>
        <v>1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customHeight="1" x14ac:dyDescent="0.2">
      <c r="B62" s="63" t="s">
        <v>320</v>
      </c>
      <c r="C62" s="64">
        <v>66009</v>
      </c>
      <c r="D62" s="64">
        <v>63418.54</v>
      </c>
      <c r="E62" s="64">
        <v>0</v>
      </c>
      <c r="F62" s="64">
        <v>0</v>
      </c>
      <c r="G62" s="64">
        <v>63418.540000000008</v>
      </c>
      <c r="H62" s="64">
        <v>0</v>
      </c>
      <c r="I62" s="64">
        <v>0</v>
      </c>
      <c r="J62" s="64">
        <v>0</v>
      </c>
      <c r="K62" s="64">
        <v>52529.130000000005</v>
      </c>
      <c r="L62" s="38">
        <f t="shared" si="2"/>
        <v>0.82829295660228075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ht="15" customHeight="1" x14ac:dyDescent="0.2">
      <c r="B63" s="63" t="s">
        <v>313</v>
      </c>
      <c r="C63" s="64">
        <v>896298</v>
      </c>
      <c r="D63" s="64">
        <v>859668.44</v>
      </c>
      <c r="E63" s="64">
        <v>0</v>
      </c>
      <c r="F63" s="64">
        <v>0</v>
      </c>
      <c r="G63" s="64">
        <v>859668.44</v>
      </c>
      <c r="H63" s="64">
        <v>0</v>
      </c>
      <c r="I63" s="64">
        <v>0</v>
      </c>
      <c r="J63" s="64">
        <v>0</v>
      </c>
      <c r="K63" s="64">
        <v>809572.97000000009</v>
      </c>
      <c r="L63" s="38">
        <f t="shared" si="2"/>
        <v>0.94172698720916193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2:27" ht="15" customHeight="1" x14ac:dyDescent="0.2">
      <c r="B64" s="63" t="s">
        <v>475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38">
        <f t="shared" si="2"/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ht="15" customHeight="1" x14ac:dyDescent="0.2">
      <c r="B65" s="63" t="s">
        <v>323</v>
      </c>
      <c r="C65" s="64">
        <v>141415</v>
      </c>
      <c r="D65" s="64">
        <v>136142.39999999999</v>
      </c>
      <c r="E65" s="64">
        <v>0</v>
      </c>
      <c r="F65" s="64">
        <v>0</v>
      </c>
      <c r="G65" s="64">
        <v>136142.39999999999</v>
      </c>
      <c r="H65" s="64">
        <v>0</v>
      </c>
      <c r="I65" s="64">
        <v>0</v>
      </c>
      <c r="J65" s="64">
        <v>0</v>
      </c>
      <c r="K65" s="64">
        <v>124797.19999999998</v>
      </c>
      <c r="L65" s="38">
        <f t="shared" si="2"/>
        <v>0.91666666666666663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customHeight="1" x14ac:dyDescent="0.2">
      <c r="B66" s="63" t="s">
        <v>536</v>
      </c>
      <c r="C66" s="64"/>
      <c r="D66" s="64">
        <v>507.06</v>
      </c>
      <c r="E66" s="64">
        <v>0</v>
      </c>
      <c r="F66" s="64">
        <v>0</v>
      </c>
      <c r="G66" s="64">
        <v>507.06</v>
      </c>
      <c r="H66" s="64">
        <v>0</v>
      </c>
      <c r="I66" s="64">
        <v>0</v>
      </c>
      <c r="J66" s="64">
        <v>0</v>
      </c>
      <c r="K66" s="64">
        <v>507.06</v>
      </c>
      <c r="L66" s="38">
        <f t="shared" si="2"/>
        <v>1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ht="15" customHeight="1" x14ac:dyDescent="0.2">
      <c r="B67" s="63" t="s">
        <v>319</v>
      </c>
      <c r="C67" s="64">
        <v>25191</v>
      </c>
      <c r="D67" s="64">
        <v>22633.27</v>
      </c>
      <c r="E67" s="64">
        <v>0</v>
      </c>
      <c r="F67" s="64">
        <v>0</v>
      </c>
      <c r="G67" s="64">
        <v>22633.27</v>
      </c>
      <c r="H67" s="64">
        <v>0</v>
      </c>
      <c r="I67" s="64">
        <v>0</v>
      </c>
      <c r="J67" s="64">
        <v>0</v>
      </c>
      <c r="K67" s="64">
        <v>20481.849999999999</v>
      </c>
      <c r="L67" s="38">
        <f t="shared" si="2"/>
        <v>0.90494435845991317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2:27" ht="15" customHeight="1" x14ac:dyDescent="0.2">
      <c r="B68" s="63" t="s">
        <v>469</v>
      </c>
      <c r="C68" s="64">
        <v>0</v>
      </c>
      <c r="D68" s="64">
        <v>1301355.67</v>
      </c>
      <c r="E68" s="64">
        <v>0</v>
      </c>
      <c r="F68" s="64">
        <v>0</v>
      </c>
      <c r="G68" s="64">
        <v>1301355.67</v>
      </c>
      <c r="H68" s="64">
        <v>0</v>
      </c>
      <c r="I68" s="64">
        <v>0</v>
      </c>
      <c r="J68" s="64">
        <v>0</v>
      </c>
      <c r="K68" s="64">
        <v>1071263.67</v>
      </c>
      <c r="L68" s="38">
        <f t="shared" si="2"/>
        <v>0.82319053483664462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2:27" ht="15" customHeight="1" x14ac:dyDescent="0.2">
      <c r="B69" s="63" t="s">
        <v>326</v>
      </c>
      <c r="C69" s="64">
        <v>1207979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38">
        <f t="shared" si="2"/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2:27" ht="15" customHeight="1" x14ac:dyDescent="0.2">
      <c r="B70" s="63" t="s">
        <v>327</v>
      </c>
      <c r="C70" s="64">
        <v>0</v>
      </c>
      <c r="D70" s="64">
        <v>31272.19</v>
      </c>
      <c r="E70" s="64">
        <v>0</v>
      </c>
      <c r="F70" s="64">
        <v>0</v>
      </c>
      <c r="G70" s="64">
        <v>31272.19</v>
      </c>
      <c r="H70" s="64">
        <v>0</v>
      </c>
      <c r="I70" s="64">
        <v>0</v>
      </c>
      <c r="J70" s="64">
        <v>0</v>
      </c>
      <c r="K70" s="64">
        <v>31272.19</v>
      </c>
      <c r="L70" s="38">
        <f t="shared" si="2"/>
        <v>1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2:27" ht="15" customHeight="1" x14ac:dyDescent="0.2">
      <c r="B71" s="63" t="s">
        <v>314</v>
      </c>
      <c r="C71" s="64">
        <v>276360</v>
      </c>
      <c r="D71" s="64">
        <v>249780</v>
      </c>
      <c r="E71" s="64">
        <v>0</v>
      </c>
      <c r="F71" s="64">
        <v>0</v>
      </c>
      <c r="G71" s="64">
        <v>249780</v>
      </c>
      <c r="H71" s="64">
        <v>0</v>
      </c>
      <c r="I71" s="64">
        <v>0</v>
      </c>
      <c r="J71" s="64">
        <v>0</v>
      </c>
      <c r="K71" s="64">
        <v>232510.93000000005</v>
      </c>
      <c r="L71" s="38">
        <f t="shared" si="2"/>
        <v>0.93086287933381395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2:27" ht="15" customHeight="1" x14ac:dyDescent="0.2">
      <c r="B72" s="63" t="s">
        <v>535</v>
      </c>
      <c r="C72" s="64">
        <v>0</v>
      </c>
      <c r="D72" s="64">
        <v>206.76</v>
      </c>
      <c r="E72" s="64">
        <v>0</v>
      </c>
      <c r="F72" s="64">
        <v>0</v>
      </c>
      <c r="G72" s="64">
        <v>206.76</v>
      </c>
      <c r="H72" s="64">
        <v>0</v>
      </c>
      <c r="I72" s="64">
        <v>0</v>
      </c>
      <c r="J72" s="64">
        <v>0</v>
      </c>
      <c r="K72" s="64">
        <v>206.76</v>
      </c>
      <c r="L72" s="38">
        <f t="shared" si="2"/>
        <v>1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2:27" ht="15" customHeight="1" x14ac:dyDescent="0.2">
      <c r="B73" s="63" t="s">
        <v>471</v>
      </c>
      <c r="C73" s="64">
        <v>0</v>
      </c>
      <c r="D73" s="64">
        <v>120000</v>
      </c>
      <c r="E73" s="64">
        <v>0</v>
      </c>
      <c r="F73" s="64">
        <v>0</v>
      </c>
      <c r="G73" s="64">
        <v>120000</v>
      </c>
      <c r="H73" s="64">
        <v>0</v>
      </c>
      <c r="I73" s="64">
        <v>0</v>
      </c>
      <c r="J73" s="64">
        <v>0</v>
      </c>
      <c r="K73" s="64">
        <v>110000</v>
      </c>
      <c r="L73" s="38">
        <f t="shared" si="2"/>
        <v>0.91666666666666663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27" ht="15" customHeight="1" x14ac:dyDescent="0.2">
      <c r="B74" s="63" t="s">
        <v>328</v>
      </c>
      <c r="C74" s="64">
        <v>480000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38">
        <f t="shared" si="2"/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2:27" ht="15" customHeight="1" x14ac:dyDescent="0.2">
      <c r="B75" s="63" t="s">
        <v>322</v>
      </c>
      <c r="C75" s="64">
        <v>49504</v>
      </c>
      <c r="D75" s="64">
        <v>48156.72</v>
      </c>
      <c r="E75" s="64">
        <v>0</v>
      </c>
      <c r="F75" s="64">
        <v>0</v>
      </c>
      <c r="G75" s="64">
        <v>48156.72</v>
      </c>
      <c r="H75" s="64">
        <v>0</v>
      </c>
      <c r="I75" s="64">
        <v>0</v>
      </c>
      <c r="J75" s="64">
        <v>0</v>
      </c>
      <c r="K75" s="64">
        <v>43593.110000000008</v>
      </c>
      <c r="L75" s="38">
        <f t="shared" si="2"/>
        <v>0.9052342019971461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2:27" ht="15" customHeight="1" x14ac:dyDescent="0.2">
      <c r="B76" s="63" t="s">
        <v>333</v>
      </c>
      <c r="C76" s="64">
        <v>602485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38">
        <f t="shared" si="2"/>
        <v>0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2:27" ht="15" customHeight="1" x14ac:dyDescent="0.2">
      <c r="B77" s="63" t="s">
        <v>329</v>
      </c>
      <c r="C77" s="64">
        <v>46500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38">
        <f t="shared" si="2"/>
        <v>0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2:27" ht="15" customHeight="1" x14ac:dyDescent="0.2">
      <c r="B78" s="63" t="s">
        <v>533</v>
      </c>
      <c r="C78" s="64">
        <v>0</v>
      </c>
      <c r="D78" s="64">
        <v>166800</v>
      </c>
      <c r="E78" s="64">
        <v>0</v>
      </c>
      <c r="F78" s="64">
        <v>0</v>
      </c>
      <c r="G78" s="64">
        <v>166800</v>
      </c>
      <c r="H78" s="64">
        <v>0</v>
      </c>
      <c r="I78" s="64">
        <v>0</v>
      </c>
      <c r="J78" s="64">
        <v>0</v>
      </c>
      <c r="K78" s="64">
        <v>166800</v>
      </c>
      <c r="L78" s="38">
        <f t="shared" si="2"/>
        <v>1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2:27" ht="27.75" customHeight="1" x14ac:dyDescent="0.2">
      <c r="B79" s="52" t="s">
        <v>370</v>
      </c>
      <c r="C79" s="53">
        <f t="shared" ref="C79:K79" si="3">SUM(C42:C78)</f>
        <v>17308137</v>
      </c>
      <c r="D79" s="53">
        <f t="shared" si="3"/>
        <v>9619898.1100000013</v>
      </c>
      <c r="E79" s="53">
        <f t="shared" si="3"/>
        <v>0</v>
      </c>
      <c r="F79" s="53">
        <f t="shared" si="3"/>
        <v>0</v>
      </c>
      <c r="G79" s="53">
        <f t="shared" si="3"/>
        <v>9619898.1100000013</v>
      </c>
      <c r="H79" s="53">
        <f t="shared" si="3"/>
        <v>5.8207660913467407E-11</v>
      </c>
      <c r="I79" s="53">
        <f t="shared" si="3"/>
        <v>5.8207660913467407E-11</v>
      </c>
      <c r="J79" s="53">
        <f t="shared" si="3"/>
        <v>0</v>
      </c>
      <c r="K79" s="53">
        <f t="shared" si="3"/>
        <v>8260095.6399999997</v>
      </c>
      <c r="L79" s="54">
        <f t="shared" si="2"/>
        <v>0.85864689475385703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2:27" ht="12.75" customHeight="1" x14ac:dyDescent="0.2">
      <c r="B80" s="8"/>
      <c r="C80" s="50"/>
      <c r="D80" s="50"/>
      <c r="E80" s="50"/>
      <c r="F80" s="50"/>
      <c r="G80" s="50"/>
      <c r="H80" s="50"/>
      <c r="I80" s="50"/>
      <c r="J80" s="50"/>
      <c r="K80" s="50"/>
      <c r="L80" s="51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2:27" ht="27.75" customHeight="1" x14ac:dyDescent="0.2">
      <c r="B81" s="34" t="s">
        <v>372</v>
      </c>
      <c r="C81" s="35"/>
      <c r="D81" s="35"/>
      <c r="E81" s="35"/>
      <c r="F81" s="35"/>
      <c r="G81" s="35"/>
      <c r="H81" s="35"/>
      <c r="I81" s="35"/>
      <c r="J81" s="35"/>
      <c r="K81" s="35"/>
      <c r="L81" s="36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2:27" ht="15" customHeight="1" x14ac:dyDescent="0.2">
      <c r="B82" s="63" t="s">
        <v>334</v>
      </c>
      <c r="C82" s="64">
        <v>107001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38">
        <f t="shared" ref="L82:L92" si="4">IF(ISERROR(K82/D82),0,K82/D82)</f>
        <v>0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2:27" ht="15" customHeight="1" x14ac:dyDescent="0.2">
      <c r="B83" s="63" t="s">
        <v>590</v>
      </c>
      <c r="C83" s="64"/>
      <c r="D83" s="64">
        <v>1394212.76</v>
      </c>
      <c r="E83" s="64">
        <v>0</v>
      </c>
      <c r="F83" s="64">
        <v>0</v>
      </c>
      <c r="G83" s="64">
        <v>1394212.76</v>
      </c>
      <c r="H83" s="64">
        <v>0</v>
      </c>
      <c r="I83" s="64">
        <v>0</v>
      </c>
      <c r="J83" s="64">
        <v>0</v>
      </c>
      <c r="K83" s="64">
        <v>1367296.1</v>
      </c>
      <c r="L83" s="38">
        <f t="shared" si="4"/>
        <v>0.98069400828034314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2:27" ht="15" customHeight="1" x14ac:dyDescent="0.2">
      <c r="B84" s="63" t="s">
        <v>332</v>
      </c>
      <c r="C84" s="64">
        <v>156142</v>
      </c>
      <c r="D84" s="64">
        <v>160708.07999999999</v>
      </c>
      <c r="E84" s="64">
        <v>0</v>
      </c>
      <c r="F84" s="64">
        <v>0</v>
      </c>
      <c r="G84" s="64">
        <v>160708.07999999999</v>
      </c>
      <c r="H84" s="64">
        <v>0</v>
      </c>
      <c r="I84" s="64">
        <v>0</v>
      </c>
      <c r="J84" s="64">
        <v>0</v>
      </c>
      <c r="K84" s="64">
        <v>147315.74</v>
      </c>
      <c r="L84" s="38">
        <f t="shared" si="4"/>
        <v>0.91666666666666663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2:27" ht="15" customHeight="1" x14ac:dyDescent="0.2">
      <c r="B85" s="63" t="s">
        <v>540</v>
      </c>
      <c r="C85" s="64">
        <v>0</v>
      </c>
      <c r="D85" s="64">
        <v>595.07000000000005</v>
      </c>
      <c r="E85" s="64">
        <v>0</v>
      </c>
      <c r="F85" s="64">
        <v>0</v>
      </c>
      <c r="G85" s="64">
        <v>595.07000000000005</v>
      </c>
      <c r="H85" s="64">
        <v>0</v>
      </c>
      <c r="I85" s="64">
        <v>0</v>
      </c>
      <c r="J85" s="64">
        <v>0</v>
      </c>
      <c r="K85" s="64">
        <v>595.07000000000005</v>
      </c>
      <c r="L85" s="38">
        <f t="shared" si="4"/>
        <v>1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2:27" ht="15" customHeight="1" x14ac:dyDescent="0.2">
      <c r="B86" s="63" t="s">
        <v>405</v>
      </c>
      <c r="C86" s="64">
        <v>0</v>
      </c>
      <c r="D86" s="64">
        <v>114103.97</v>
      </c>
      <c r="E86" s="64">
        <v>0</v>
      </c>
      <c r="F86" s="64">
        <v>0</v>
      </c>
      <c r="G86" s="64">
        <v>114103.97</v>
      </c>
      <c r="H86" s="64">
        <v>0</v>
      </c>
      <c r="I86" s="64">
        <v>0</v>
      </c>
      <c r="J86" s="64">
        <v>0</v>
      </c>
      <c r="K86" s="64">
        <v>114103.97</v>
      </c>
      <c r="L86" s="38">
        <f t="shared" si="4"/>
        <v>1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2:27" ht="15" customHeight="1" x14ac:dyDescent="0.2">
      <c r="B87" s="63" t="s">
        <v>331</v>
      </c>
      <c r="C87" s="64">
        <v>380860</v>
      </c>
      <c r="D87" s="64">
        <v>376340.52</v>
      </c>
      <c r="E87" s="64">
        <v>0</v>
      </c>
      <c r="F87" s="64">
        <v>0</v>
      </c>
      <c r="G87" s="64">
        <v>376340.51999999996</v>
      </c>
      <c r="H87" s="64">
        <v>0</v>
      </c>
      <c r="I87" s="64">
        <v>0</v>
      </c>
      <c r="J87" s="64">
        <v>0</v>
      </c>
      <c r="K87" s="64">
        <v>250659.80000000002</v>
      </c>
      <c r="L87" s="38">
        <f t="shared" si="4"/>
        <v>0.66604520820665281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2:27" ht="15" customHeight="1" x14ac:dyDescent="0.2">
      <c r="B88" s="63" t="s">
        <v>475</v>
      </c>
      <c r="C88" s="64">
        <v>240000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38">
        <f t="shared" si="4"/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2:27" ht="15" customHeight="1" x14ac:dyDescent="0.2">
      <c r="B89" s="63" t="s">
        <v>317</v>
      </c>
      <c r="C89" s="64">
        <v>225159</v>
      </c>
      <c r="D89" s="64">
        <v>215435.05</v>
      </c>
      <c r="E89" s="64">
        <v>0</v>
      </c>
      <c r="F89" s="64">
        <v>0</v>
      </c>
      <c r="G89" s="64">
        <v>215435.05000000002</v>
      </c>
      <c r="H89" s="64">
        <v>0</v>
      </c>
      <c r="I89" s="64">
        <v>0</v>
      </c>
      <c r="J89" s="64">
        <v>0</v>
      </c>
      <c r="K89" s="64">
        <v>175578.26</v>
      </c>
      <c r="L89" s="38">
        <f t="shared" si="4"/>
        <v>0.8149939390085319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2:27" ht="15" customHeight="1" x14ac:dyDescent="0.2">
      <c r="B90" s="63" t="s">
        <v>471</v>
      </c>
      <c r="C90" s="64">
        <v>120000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38">
        <f t="shared" si="4"/>
        <v>0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2:27" ht="15" customHeight="1" x14ac:dyDescent="0.2">
      <c r="B91" s="63" t="s">
        <v>330</v>
      </c>
      <c r="C91" s="64">
        <v>220000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38">
        <f t="shared" si="4"/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2:27" ht="15" customHeight="1" x14ac:dyDescent="0.2">
      <c r="B92" s="63" t="s">
        <v>541</v>
      </c>
      <c r="C92" s="64"/>
      <c r="D92" s="64">
        <v>133219.3045</v>
      </c>
      <c r="E92" s="64">
        <v>0</v>
      </c>
      <c r="F92" s="64">
        <v>0</v>
      </c>
      <c r="G92" s="64">
        <v>133219.30000000002</v>
      </c>
      <c r="H92" s="64">
        <v>4.4999999809078872E-3</v>
      </c>
      <c r="I92" s="64">
        <v>4.4999999809078872E-3</v>
      </c>
      <c r="J92" s="64">
        <v>0</v>
      </c>
      <c r="K92" s="64">
        <v>119491.47</v>
      </c>
      <c r="L92" s="38">
        <f t="shared" si="4"/>
        <v>0.89695311387847698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2:27" ht="27.75" customHeight="1" x14ac:dyDescent="0.2">
      <c r="B93" s="39" t="s">
        <v>370</v>
      </c>
      <c r="C93" s="40">
        <f t="shared" ref="C93:K93" si="5">SUM(C82:C92)</f>
        <v>1449162</v>
      </c>
      <c r="D93" s="40">
        <f t="shared" si="5"/>
        <v>2394614.7545000003</v>
      </c>
      <c r="E93" s="40">
        <f t="shared" si="5"/>
        <v>0</v>
      </c>
      <c r="F93" s="40">
        <f t="shared" si="5"/>
        <v>0</v>
      </c>
      <c r="G93" s="40">
        <f t="shared" si="5"/>
        <v>2394614.75</v>
      </c>
      <c r="H93" s="40">
        <f t="shared" si="5"/>
        <v>4.4999999809078872E-3</v>
      </c>
      <c r="I93" s="40">
        <f t="shared" si="5"/>
        <v>4.4999999809078872E-3</v>
      </c>
      <c r="J93" s="40">
        <f t="shared" si="5"/>
        <v>0</v>
      </c>
      <c r="K93" s="40">
        <f t="shared" si="5"/>
        <v>2175040.41</v>
      </c>
      <c r="L93" s="41">
        <f t="shared" ref="L93" si="6">IF(ISERROR(K93/D93),0,K93/D93)</f>
        <v>0.90830493962029912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2:27" ht="12.75" customHeight="1" x14ac:dyDescent="0.2">
      <c r="B94" s="16"/>
      <c r="C94" s="42"/>
      <c r="D94" s="42"/>
      <c r="E94" s="42"/>
      <c r="F94" s="42"/>
      <c r="G94" s="42"/>
      <c r="H94" s="42"/>
      <c r="I94" s="42"/>
      <c r="J94" s="42"/>
      <c r="K94" s="42"/>
      <c r="L94" s="43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2:27" ht="27.75" customHeight="1" x14ac:dyDescent="0.2">
      <c r="B95" s="44" t="s">
        <v>373</v>
      </c>
      <c r="C95" s="45">
        <f t="shared" ref="C95:K95" si="7">C39+C79+C93</f>
        <v>20155258</v>
      </c>
      <c r="D95" s="45">
        <f t="shared" si="7"/>
        <v>28954829.054500006</v>
      </c>
      <c r="E95" s="45">
        <f t="shared" si="7"/>
        <v>0</v>
      </c>
      <c r="F95" s="45">
        <f t="shared" si="7"/>
        <v>0</v>
      </c>
      <c r="G95" s="45">
        <f t="shared" si="7"/>
        <v>28954829.050000004</v>
      </c>
      <c r="H95" s="45">
        <f t="shared" si="7"/>
        <v>4.5000000391155481E-3</v>
      </c>
      <c r="I95" s="45">
        <f t="shared" si="7"/>
        <v>4.5000000391155481E-3</v>
      </c>
      <c r="J95" s="45">
        <f t="shared" si="7"/>
        <v>0</v>
      </c>
      <c r="K95" s="45">
        <f t="shared" si="7"/>
        <v>20999031.390000001</v>
      </c>
      <c r="L95" s="46">
        <f>IF(ISERROR(K95/D95),0,K95/D95)</f>
        <v>0.7252341690733084</v>
      </c>
    </row>
    <row r="96" spans="2:27" ht="12.75" customHeight="1" x14ac:dyDescent="0.2">
      <c r="B96" s="29"/>
      <c r="C96" s="26"/>
      <c r="D96" s="26"/>
      <c r="E96" s="26"/>
      <c r="F96" s="26"/>
      <c r="G96" s="26"/>
      <c r="H96" s="26"/>
      <c r="I96" s="26"/>
      <c r="J96" s="26"/>
      <c r="K96" s="26"/>
      <c r="L96" s="27"/>
    </row>
    <row r="97" spans="2:27" ht="18" x14ac:dyDescent="0.2">
      <c r="B97" s="47" t="s">
        <v>374</v>
      </c>
      <c r="C97" s="118">
        <f>(K$95/$D$95)*100</f>
        <v>72.523416907330841</v>
      </c>
      <c r="D97" s="119"/>
      <c r="E97" s="119"/>
      <c r="F97" s="119"/>
      <c r="G97" s="119"/>
      <c r="H97" s="119"/>
      <c r="I97" s="119"/>
      <c r="J97" s="119"/>
      <c r="K97" s="119"/>
      <c r="L97" s="120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2:27" ht="18" x14ac:dyDescent="0.2">
      <c r="B98" s="47" t="s">
        <v>375</v>
      </c>
      <c r="C98" s="118">
        <f>(G$95/$D$95)*100</f>
        <v>99.99999998445854</v>
      </c>
      <c r="D98" s="119"/>
      <c r="E98" s="119"/>
      <c r="F98" s="119"/>
      <c r="G98" s="119"/>
      <c r="H98" s="119"/>
      <c r="I98" s="119"/>
      <c r="J98" s="119"/>
      <c r="K98" s="119"/>
      <c r="L98" s="120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2:27" ht="18" x14ac:dyDescent="0.2">
      <c r="B99" s="47" t="s">
        <v>376</v>
      </c>
      <c r="C99" s="118">
        <f>(C97/C98)*100</f>
        <v>72.523416918602038</v>
      </c>
      <c r="D99" s="119"/>
      <c r="E99" s="119"/>
      <c r="F99" s="119"/>
      <c r="G99" s="119"/>
      <c r="H99" s="119"/>
      <c r="I99" s="119"/>
      <c r="J99" s="119"/>
      <c r="K99" s="119"/>
      <c r="L99" s="120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2:27" ht="12.75" customHeight="1" x14ac:dyDescent="0.2">
      <c r="B100" s="48" t="s">
        <v>377</v>
      </c>
      <c r="C100" s="121">
        <v>100</v>
      </c>
      <c r="D100" s="122"/>
      <c r="E100" s="122"/>
      <c r="F100" s="122"/>
      <c r="G100" s="122"/>
      <c r="H100" s="122"/>
      <c r="I100" s="122"/>
      <c r="J100" s="122"/>
      <c r="K100" s="122"/>
      <c r="L100" s="123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2:27" ht="14.25" x14ac:dyDescent="0.2">
      <c r="B101" s="49" t="s">
        <v>378</v>
      </c>
      <c r="C101" s="124"/>
      <c r="D101" s="125"/>
      <c r="E101" s="125"/>
      <c r="F101" s="125"/>
      <c r="G101" s="125"/>
      <c r="H101" s="125"/>
      <c r="I101" s="125"/>
      <c r="J101" s="125"/>
      <c r="K101" s="125"/>
      <c r="L101" s="12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2:27" ht="12.75" customHeight="1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7"/>
    </row>
    <row r="103" spans="2:27" ht="12.75" customHeight="1" x14ac:dyDescent="0.2">
      <c r="C103" s="26"/>
      <c r="D103" s="26"/>
      <c r="E103" s="26"/>
      <c r="F103" s="26"/>
      <c r="G103" s="26"/>
      <c r="H103" s="26"/>
      <c r="I103" s="26"/>
      <c r="J103" s="26"/>
      <c r="K103" s="26"/>
      <c r="L103" s="27"/>
    </row>
    <row r="104" spans="2:27" ht="12.75" customHeight="1" x14ac:dyDescent="0.2">
      <c r="C104" s="26"/>
      <c r="D104" s="26"/>
      <c r="E104" s="26"/>
      <c r="F104" s="26"/>
      <c r="G104" s="26"/>
      <c r="H104" s="26"/>
      <c r="I104" s="26"/>
      <c r="J104" s="26"/>
      <c r="K104" s="26"/>
      <c r="L104" s="27"/>
    </row>
    <row r="105" spans="2:27" ht="12.75" customHeight="1" x14ac:dyDescent="0.2">
      <c r="C105" s="26"/>
      <c r="D105" s="26"/>
      <c r="E105" s="26"/>
      <c r="F105" s="26"/>
      <c r="G105" s="26"/>
      <c r="H105" s="26"/>
      <c r="I105" s="26"/>
      <c r="J105" s="26"/>
      <c r="K105" s="26"/>
      <c r="L105" s="27"/>
    </row>
    <row r="106" spans="2:27" ht="12.75" customHeight="1" x14ac:dyDescent="0.2">
      <c r="C106" s="26"/>
      <c r="D106" s="26"/>
      <c r="E106" s="26"/>
      <c r="F106" s="26"/>
      <c r="G106" s="26"/>
      <c r="H106" s="26"/>
      <c r="I106" s="26"/>
      <c r="J106" s="26"/>
      <c r="K106" s="26"/>
      <c r="L106" s="27"/>
    </row>
    <row r="107" spans="2:27" ht="12.75" customHeight="1" x14ac:dyDescent="0.2">
      <c r="C107" s="26"/>
      <c r="D107" s="26"/>
      <c r="E107" s="26"/>
      <c r="F107" s="26"/>
      <c r="G107" s="26"/>
      <c r="H107" s="26"/>
      <c r="I107" s="26"/>
      <c r="J107" s="26"/>
      <c r="K107" s="26"/>
      <c r="L107" s="27"/>
    </row>
    <row r="108" spans="2:27" ht="12.75" customHeight="1" x14ac:dyDescent="0.2">
      <c r="C108" s="26"/>
      <c r="D108" s="26"/>
      <c r="E108" s="26"/>
      <c r="F108" s="26"/>
      <c r="G108" s="26"/>
      <c r="H108" s="26"/>
      <c r="I108" s="26"/>
      <c r="J108" s="26"/>
      <c r="K108" s="26"/>
      <c r="L108" s="27"/>
    </row>
    <row r="109" spans="2:27" ht="12.75" customHeight="1" x14ac:dyDescent="0.2">
      <c r="C109" s="26"/>
      <c r="D109" s="26"/>
      <c r="E109" s="26"/>
      <c r="F109" s="26"/>
      <c r="G109" s="26"/>
      <c r="H109" s="26"/>
      <c r="I109" s="26"/>
      <c r="J109" s="26"/>
      <c r="K109" s="26"/>
      <c r="L109" s="27"/>
    </row>
    <row r="110" spans="2:27" ht="12.75" customHeight="1" x14ac:dyDescent="0.2">
      <c r="C110" s="26"/>
      <c r="D110" s="26"/>
      <c r="E110" s="26"/>
      <c r="F110" s="26"/>
      <c r="G110" s="26"/>
      <c r="H110" s="26"/>
      <c r="I110" s="26"/>
      <c r="J110" s="26"/>
      <c r="K110" s="26"/>
      <c r="L110" s="27"/>
    </row>
    <row r="111" spans="2:27" ht="12.75" customHeight="1" x14ac:dyDescent="0.2">
      <c r="C111" s="26"/>
      <c r="D111" s="26"/>
      <c r="E111" s="26"/>
      <c r="F111" s="26"/>
      <c r="G111" s="26"/>
      <c r="H111" s="26"/>
      <c r="I111" s="26"/>
      <c r="J111" s="26"/>
      <c r="K111" s="26"/>
      <c r="L111" s="27"/>
    </row>
    <row r="112" spans="2:27" ht="12.75" customHeight="1" x14ac:dyDescent="0.2">
      <c r="C112" s="26"/>
      <c r="D112" s="26"/>
      <c r="E112" s="26"/>
      <c r="F112" s="26"/>
      <c r="G112" s="26"/>
      <c r="H112" s="26"/>
      <c r="I112" s="26"/>
      <c r="J112" s="26"/>
      <c r="K112" s="26"/>
      <c r="L112" s="27"/>
    </row>
    <row r="113" spans="3:12" ht="12.75" customHeight="1" x14ac:dyDescent="0.2">
      <c r="C113" s="26"/>
      <c r="D113" s="26"/>
      <c r="E113" s="26"/>
      <c r="F113" s="26"/>
      <c r="G113" s="26"/>
      <c r="H113" s="26"/>
      <c r="I113" s="26"/>
      <c r="J113" s="26"/>
      <c r="K113" s="26"/>
      <c r="L113" s="27"/>
    </row>
    <row r="114" spans="3:12" ht="12.75" customHeight="1" x14ac:dyDescent="0.2">
      <c r="C114" s="26"/>
      <c r="D114" s="26"/>
      <c r="E114" s="26"/>
      <c r="F114" s="26"/>
      <c r="G114" s="26"/>
      <c r="H114" s="26"/>
      <c r="I114" s="26"/>
      <c r="J114" s="26"/>
      <c r="K114" s="26"/>
      <c r="L114" s="27"/>
    </row>
    <row r="115" spans="3:12" ht="12.75" customHeight="1" x14ac:dyDescent="0.2">
      <c r="C115" s="26"/>
      <c r="D115" s="26"/>
      <c r="E115" s="26"/>
      <c r="F115" s="26"/>
      <c r="G115" s="26"/>
      <c r="H115" s="26"/>
      <c r="I115" s="26"/>
      <c r="J115" s="26"/>
      <c r="K115" s="26"/>
      <c r="L115" s="27"/>
    </row>
    <row r="116" spans="3:12" ht="12.75" customHeight="1" x14ac:dyDescent="0.2">
      <c r="C116" s="26"/>
      <c r="D116" s="26"/>
      <c r="E116" s="26"/>
      <c r="F116" s="26"/>
      <c r="G116" s="26"/>
      <c r="H116" s="26"/>
      <c r="I116" s="26"/>
      <c r="J116" s="26"/>
      <c r="K116" s="26"/>
      <c r="L116" s="27"/>
    </row>
    <row r="117" spans="3:12" ht="12.75" customHeight="1" x14ac:dyDescent="0.2">
      <c r="C117" s="26"/>
      <c r="D117" s="26"/>
      <c r="E117" s="26"/>
      <c r="F117" s="26"/>
      <c r="G117" s="26"/>
      <c r="H117" s="26"/>
      <c r="I117" s="26"/>
      <c r="J117" s="26"/>
      <c r="K117" s="26"/>
      <c r="L117" s="27"/>
    </row>
    <row r="118" spans="3:12" ht="12.75" customHeight="1" x14ac:dyDescent="0.2">
      <c r="C118" s="26"/>
      <c r="D118" s="26"/>
      <c r="E118" s="26"/>
      <c r="F118" s="26"/>
      <c r="G118" s="26"/>
      <c r="H118" s="26"/>
      <c r="I118" s="26"/>
      <c r="J118" s="26"/>
      <c r="K118" s="26"/>
      <c r="L118" s="27"/>
    </row>
    <row r="119" spans="3:12" ht="12.75" customHeight="1" x14ac:dyDescent="0.2">
      <c r="C119" s="26"/>
      <c r="D119" s="26"/>
      <c r="E119" s="26"/>
      <c r="F119" s="26"/>
      <c r="G119" s="26"/>
      <c r="H119" s="26"/>
      <c r="I119" s="26"/>
      <c r="J119" s="26"/>
      <c r="K119" s="26"/>
      <c r="L119" s="27"/>
    </row>
    <row r="120" spans="3:12" ht="12.75" customHeight="1" x14ac:dyDescent="0.2">
      <c r="C120" s="26"/>
      <c r="D120" s="26"/>
      <c r="E120" s="26"/>
      <c r="F120" s="26"/>
      <c r="G120" s="26"/>
      <c r="H120" s="26"/>
      <c r="I120" s="26"/>
      <c r="J120" s="26"/>
      <c r="K120" s="26"/>
      <c r="L120" s="27"/>
    </row>
    <row r="121" spans="3:12" ht="12.75" customHeight="1" x14ac:dyDescent="0.2">
      <c r="C121" s="26"/>
      <c r="D121" s="26"/>
      <c r="E121" s="26"/>
      <c r="F121" s="26"/>
      <c r="G121" s="26"/>
      <c r="H121" s="26"/>
      <c r="I121" s="26"/>
      <c r="J121" s="26"/>
      <c r="K121" s="26"/>
      <c r="L121" s="27"/>
    </row>
    <row r="122" spans="3:12" ht="12.75" customHeight="1" x14ac:dyDescent="0.2">
      <c r="C122" s="26"/>
      <c r="D122" s="26"/>
      <c r="E122" s="26"/>
      <c r="F122" s="26"/>
      <c r="G122" s="26"/>
      <c r="H122" s="26"/>
      <c r="I122" s="26"/>
      <c r="J122" s="26"/>
      <c r="K122" s="26"/>
      <c r="L122" s="27"/>
    </row>
    <row r="123" spans="3:12" ht="12.75" customHeight="1" x14ac:dyDescent="0.2">
      <c r="C123" s="26"/>
      <c r="D123" s="26"/>
      <c r="E123" s="26"/>
      <c r="F123" s="26"/>
      <c r="G123" s="26"/>
      <c r="H123" s="26"/>
      <c r="I123" s="26"/>
      <c r="J123" s="26"/>
      <c r="K123" s="26"/>
      <c r="L123" s="27"/>
    </row>
    <row r="124" spans="3:12" ht="12.75" customHeight="1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7"/>
    </row>
    <row r="125" spans="3:12" ht="12.75" customHeight="1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7"/>
    </row>
    <row r="126" spans="3:12" ht="12.75" customHeight="1" x14ac:dyDescent="0.2">
      <c r="C126" s="26"/>
      <c r="D126" s="26"/>
      <c r="E126" s="26"/>
      <c r="F126" s="26"/>
      <c r="G126" s="26"/>
      <c r="H126" s="26"/>
      <c r="I126" s="26"/>
      <c r="J126" s="26"/>
      <c r="K126" s="26"/>
      <c r="L126" s="27"/>
    </row>
    <row r="127" spans="3:12" ht="12.75" customHeight="1" x14ac:dyDescent="0.2">
      <c r="C127" s="26"/>
      <c r="D127" s="26"/>
      <c r="E127" s="26"/>
      <c r="F127" s="26"/>
      <c r="G127" s="26"/>
      <c r="H127" s="26"/>
      <c r="I127" s="26"/>
      <c r="J127" s="26"/>
      <c r="K127" s="26"/>
      <c r="L127" s="27"/>
    </row>
    <row r="128" spans="3:12" ht="12.75" customHeight="1" x14ac:dyDescent="0.2">
      <c r="C128" s="26"/>
      <c r="D128" s="26"/>
      <c r="E128" s="26"/>
      <c r="F128" s="26"/>
      <c r="G128" s="26"/>
      <c r="H128" s="26"/>
      <c r="I128" s="26"/>
      <c r="J128" s="26"/>
      <c r="K128" s="26"/>
      <c r="L128" s="27"/>
    </row>
    <row r="129" spans="3:12" ht="12.75" customHeight="1" x14ac:dyDescent="0.2">
      <c r="C129" s="26"/>
      <c r="D129" s="26"/>
      <c r="E129" s="26"/>
      <c r="F129" s="26"/>
      <c r="G129" s="26"/>
      <c r="H129" s="26"/>
      <c r="I129" s="26"/>
      <c r="J129" s="26"/>
      <c r="K129" s="26"/>
      <c r="L129" s="27"/>
    </row>
    <row r="130" spans="3:12" ht="12.75" customHeight="1" x14ac:dyDescent="0.2">
      <c r="C130" s="26"/>
      <c r="D130" s="26"/>
      <c r="E130" s="26"/>
      <c r="F130" s="26"/>
      <c r="G130" s="26"/>
      <c r="H130" s="26"/>
      <c r="I130" s="26"/>
      <c r="J130" s="26"/>
      <c r="K130" s="26"/>
      <c r="L130" s="27"/>
    </row>
    <row r="131" spans="3:12" ht="12.75" customHeight="1" x14ac:dyDescent="0.2">
      <c r="C131" s="26"/>
      <c r="D131" s="26"/>
      <c r="E131" s="26"/>
      <c r="F131" s="26"/>
      <c r="G131" s="26"/>
      <c r="H131" s="26"/>
      <c r="I131" s="26"/>
      <c r="J131" s="26"/>
      <c r="K131" s="26"/>
      <c r="L131" s="27"/>
    </row>
    <row r="132" spans="3:12" ht="12.75" customHeight="1" x14ac:dyDescent="0.2">
      <c r="C132" s="26"/>
      <c r="D132" s="26"/>
      <c r="E132" s="26"/>
      <c r="F132" s="26"/>
      <c r="G132" s="26"/>
      <c r="H132" s="26"/>
      <c r="I132" s="26"/>
      <c r="J132" s="26"/>
      <c r="K132" s="26"/>
      <c r="L132" s="27"/>
    </row>
    <row r="133" spans="3:12" ht="12.75" customHeight="1" x14ac:dyDescent="0.2">
      <c r="C133" s="26"/>
      <c r="D133" s="26"/>
      <c r="E133" s="26"/>
      <c r="F133" s="26"/>
      <c r="G133" s="26"/>
      <c r="H133" s="26"/>
      <c r="I133" s="26"/>
      <c r="J133" s="26"/>
      <c r="K133" s="26"/>
      <c r="L133" s="27"/>
    </row>
    <row r="134" spans="3:12" ht="12.75" customHeight="1" x14ac:dyDescent="0.2">
      <c r="C134" s="26"/>
      <c r="D134" s="26"/>
      <c r="E134" s="26"/>
      <c r="F134" s="26"/>
      <c r="G134" s="26"/>
      <c r="H134" s="26"/>
      <c r="I134" s="26"/>
      <c r="J134" s="26"/>
      <c r="K134" s="26"/>
      <c r="L134" s="27"/>
    </row>
    <row r="135" spans="3:12" ht="12.75" customHeight="1" x14ac:dyDescent="0.2">
      <c r="C135" s="26"/>
      <c r="D135" s="26"/>
      <c r="E135" s="26"/>
      <c r="F135" s="26"/>
      <c r="G135" s="26"/>
      <c r="H135" s="26"/>
      <c r="I135" s="26"/>
      <c r="J135" s="26"/>
      <c r="K135" s="26"/>
      <c r="L135" s="27"/>
    </row>
    <row r="136" spans="3:12" ht="12.75" customHeight="1" x14ac:dyDescent="0.2">
      <c r="C136" s="26"/>
      <c r="D136" s="26"/>
      <c r="E136" s="26"/>
      <c r="F136" s="26"/>
      <c r="G136" s="26"/>
      <c r="H136" s="26"/>
      <c r="I136" s="26"/>
      <c r="J136" s="26"/>
      <c r="K136" s="26"/>
      <c r="L136" s="27"/>
    </row>
    <row r="137" spans="3:12" ht="12.75" customHeight="1" x14ac:dyDescent="0.2">
      <c r="C137" s="26"/>
      <c r="D137" s="26"/>
      <c r="E137" s="26"/>
      <c r="F137" s="26"/>
      <c r="G137" s="26"/>
      <c r="H137" s="26"/>
      <c r="I137" s="26"/>
      <c r="J137" s="26"/>
      <c r="K137" s="26"/>
      <c r="L137" s="27"/>
    </row>
    <row r="138" spans="3:12" ht="12.75" customHeight="1" x14ac:dyDescent="0.2">
      <c r="C138" s="26"/>
      <c r="D138" s="26"/>
      <c r="E138" s="26"/>
      <c r="F138" s="26"/>
      <c r="G138" s="26"/>
      <c r="H138" s="26"/>
      <c r="I138" s="26"/>
      <c r="J138" s="26"/>
      <c r="K138" s="26"/>
      <c r="L138" s="27"/>
    </row>
    <row r="139" spans="3:12" ht="12.75" customHeight="1" x14ac:dyDescent="0.2">
      <c r="C139" s="26"/>
      <c r="D139" s="26"/>
      <c r="E139" s="26"/>
      <c r="F139" s="26"/>
      <c r="G139" s="26"/>
      <c r="H139" s="26"/>
      <c r="I139" s="26"/>
      <c r="J139" s="26"/>
      <c r="K139" s="26"/>
      <c r="L139" s="27"/>
    </row>
    <row r="140" spans="3:12" ht="12.75" customHeight="1" x14ac:dyDescent="0.2">
      <c r="C140" s="26"/>
      <c r="D140" s="26"/>
      <c r="E140" s="26"/>
      <c r="F140" s="26"/>
      <c r="G140" s="26"/>
      <c r="H140" s="26"/>
      <c r="I140" s="26"/>
      <c r="J140" s="26"/>
      <c r="K140" s="26"/>
      <c r="L140" s="27"/>
    </row>
    <row r="141" spans="3:12" ht="12.75" customHeight="1" x14ac:dyDescent="0.2">
      <c r="C141" s="26"/>
      <c r="D141" s="26"/>
      <c r="E141" s="26"/>
      <c r="F141" s="26"/>
      <c r="G141" s="26"/>
      <c r="H141" s="26"/>
      <c r="I141" s="26"/>
      <c r="J141" s="26"/>
      <c r="K141" s="26"/>
      <c r="L141" s="27"/>
    </row>
    <row r="142" spans="3:12" ht="12.75" customHeight="1" x14ac:dyDescent="0.2">
      <c r="C142" s="26"/>
      <c r="D142" s="26"/>
      <c r="E142" s="26"/>
      <c r="F142" s="26"/>
      <c r="G142" s="26"/>
      <c r="H142" s="26"/>
      <c r="I142" s="26"/>
      <c r="J142" s="26"/>
      <c r="K142" s="26"/>
      <c r="L142" s="27"/>
    </row>
    <row r="143" spans="3:12" ht="12.75" customHeight="1" x14ac:dyDescent="0.2">
      <c r="C143" s="26"/>
      <c r="D143" s="26"/>
      <c r="E143" s="26"/>
      <c r="F143" s="26"/>
      <c r="G143" s="26"/>
      <c r="H143" s="26"/>
      <c r="I143" s="26"/>
      <c r="J143" s="26"/>
      <c r="K143" s="26"/>
      <c r="L143" s="27"/>
    </row>
    <row r="144" spans="3:12" ht="12.75" customHeight="1" x14ac:dyDescent="0.2">
      <c r="C144" s="26"/>
      <c r="D144" s="26"/>
      <c r="E144" s="26"/>
      <c r="F144" s="26"/>
      <c r="G144" s="26"/>
      <c r="H144" s="26"/>
      <c r="I144" s="26"/>
      <c r="J144" s="26"/>
      <c r="K144" s="26"/>
      <c r="L144" s="27"/>
    </row>
    <row r="145" spans="3:12" ht="12.75" customHeight="1" x14ac:dyDescent="0.2">
      <c r="C145" s="26"/>
      <c r="D145" s="26"/>
      <c r="E145" s="26"/>
      <c r="F145" s="26"/>
      <c r="G145" s="26"/>
      <c r="H145" s="26"/>
      <c r="I145" s="26"/>
      <c r="J145" s="26"/>
      <c r="K145" s="26"/>
      <c r="L145" s="27"/>
    </row>
    <row r="146" spans="3:12" ht="12.75" customHeight="1" x14ac:dyDescent="0.2">
      <c r="C146" s="26"/>
      <c r="D146" s="26"/>
      <c r="E146" s="26"/>
      <c r="F146" s="26"/>
      <c r="G146" s="26"/>
      <c r="H146" s="26"/>
      <c r="I146" s="26"/>
      <c r="J146" s="26"/>
      <c r="K146" s="26"/>
      <c r="L146" s="27"/>
    </row>
    <row r="147" spans="3:12" ht="12.75" customHeight="1" x14ac:dyDescent="0.2">
      <c r="C147" s="26"/>
      <c r="D147" s="26"/>
      <c r="E147" s="26"/>
      <c r="F147" s="26"/>
      <c r="G147" s="26"/>
      <c r="H147" s="26"/>
      <c r="I147" s="26"/>
      <c r="J147" s="26"/>
      <c r="K147" s="26"/>
      <c r="L147" s="27"/>
    </row>
    <row r="148" spans="3:12" ht="12.75" customHeight="1" x14ac:dyDescent="0.2">
      <c r="C148" s="26"/>
      <c r="D148" s="26"/>
      <c r="E148" s="26"/>
      <c r="F148" s="26"/>
      <c r="G148" s="26"/>
      <c r="H148" s="26"/>
      <c r="I148" s="26"/>
      <c r="J148" s="26"/>
      <c r="K148" s="26"/>
      <c r="L148" s="27"/>
    </row>
    <row r="149" spans="3:12" ht="12.75" customHeight="1" x14ac:dyDescent="0.2">
      <c r="C149" s="26"/>
      <c r="D149" s="26"/>
      <c r="E149" s="26"/>
      <c r="F149" s="26"/>
      <c r="G149" s="26"/>
      <c r="H149" s="26"/>
      <c r="I149" s="26"/>
      <c r="J149" s="26"/>
      <c r="K149" s="26"/>
      <c r="L149" s="27"/>
    </row>
    <row r="150" spans="3:12" ht="12.75" customHeight="1" x14ac:dyDescent="0.2">
      <c r="C150" s="26"/>
      <c r="D150" s="26"/>
      <c r="E150" s="26"/>
      <c r="F150" s="26"/>
      <c r="G150" s="26"/>
      <c r="H150" s="26"/>
      <c r="I150" s="26"/>
      <c r="J150" s="26"/>
      <c r="K150" s="26"/>
      <c r="L150" s="27"/>
    </row>
    <row r="151" spans="3:12" ht="12.75" customHeight="1" x14ac:dyDescent="0.2">
      <c r="C151" s="26"/>
      <c r="D151" s="26"/>
      <c r="E151" s="26"/>
      <c r="F151" s="26"/>
      <c r="G151" s="26"/>
      <c r="H151" s="26"/>
      <c r="I151" s="26"/>
      <c r="J151" s="26"/>
      <c r="K151" s="26"/>
      <c r="L151" s="27"/>
    </row>
    <row r="152" spans="3:12" ht="12.75" customHeight="1" x14ac:dyDescent="0.2">
      <c r="C152" s="26"/>
      <c r="D152" s="26"/>
      <c r="E152" s="26"/>
      <c r="F152" s="26"/>
      <c r="G152" s="26"/>
      <c r="H152" s="26"/>
      <c r="I152" s="26"/>
      <c r="J152" s="26"/>
      <c r="K152" s="26"/>
      <c r="L152" s="27"/>
    </row>
    <row r="153" spans="3:12" ht="12.75" customHeight="1" x14ac:dyDescent="0.2">
      <c r="C153" s="26"/>
      <c r="D153" s="26"/>
      <c r="E153" s="26"/>
      <c r="F153" s="26"/>
      <c r="G153" s="26"/>
      <c r="H153" s="26"/>
      <c r="I153" s="26"/>
      <c r="J153" s="26"/>
      <c r="K153" s="26"/>
      <c r="L153" s="27"/>
    </row>
    <row r="154" spans="3:12" ht="12.75" customHeight="1" x14ac:dyDescent="0.2">
      <c r="C154" s="26"/>
      <c r="D154" s="26"/>
      <c r="E154" s="26"/>
      <c r="F154" s="26"/>
      <c r="G154" s="26"/>
      <c r="H154" s="26"/>
      <c r="I154" s="26"/>
      <c r="J154" s="26"/>
      <c r="K154" s="26"/>
      <c r="L154" s="27"/>
    </row>
    <row r="155" spans="3:12" ht="12.75" customHeight="1" x14ac:dyDescent="0.2">
      <c r="C155" s="26"/>
      <c r="D155" s="26"/>
      <c r="E155" s="26"/>
      <c r="F155" s="26"/>
      <c r="G155" s="26"/>
      <c r="H155" s="26"/>
      <c r="I155" s="26"/>
      <c r="J155" s="26"/>
      <c r="K155" s="26"/>
      <c r="L155" s="27"/>
    </row>
    <row r="156" spans="3:12" ht="12.75" customHeight="1" x14ac:dyDescent="0.2">
      <c r="C156" s="26"/>
      <c r="D156" s="26"/>
      <c r="E156" s="26"/>
      <c r="F156" s="26"/>
      <c r="G156" s="26"/>
      <c r="H156" s="26"/>
      <c r="I156" s="26"/>
      <c r="J156" s="26"/>
      <c r="K156" s="26"/>
      <c r="L156" s="27"/>
    </row>
    <row r="157" spans="3:12" ht="12.75" customHeight="1" x14ac:dyDescent="0.2">
      <c r="C157" s="26"/>
      <c r="D157" s="26"/>
      <c r="E157" s="26"/>
      <c r="F157" s="26"/>
      <c r="G157" s="26"/>
      <c r="H157" s="26"/>
      <c r="I157" s="26"/>
      <c r="J157" s="26"/>
      <c r="K157" s="26"/>
      <c r="L157" s="27"/>
    </row>
    <row r="158" spans="3:12" ht="12.75" customHeight="1" x14ac:dyDescent="0.2">
      <c r="C158" s="26"/>
      <c r="D158" s="26"/>
      <c r="E158" s="26"/>
      <c r="F158" s="26"/>
      <c r="G158" s="26"/>
      <c r="H158" s="26"/>
      <c r="I158" s="26"/>
      <c r="J158" s="26"/>
      <c r="K158" s="26"/>
      <c r="L158" s="27"/>
    </row>
    <row r="159" spans="3:12" ht="12.75" customHeight="1" x14ac:dyDescent="0.2">
      <c r="C159" s="26"/>
      <c r="D159" s="26"/>
      <c r="E159" s="26"/>
      <c r="F159" s="26"/>
      <c r="G159" s="26"/>
      <c r="H159" s="26"/>
      <c r="I159" s="26"/>
      <c r="J159" s="26"/>
      <c r="K159" s="26"/>
      <c r="L159" s="27"/>
    </row>
    <row r="160" spans="3:12" ht="12.75" customHeight="1" x14ac:dyDescent="0.2">
      <c r="C160" s="26"/>
      <c r="D160" s="26"/>
      <c r="E160" s="26"/>
      <c r="F160" s="26"/>
      <c r="G160" s="26"/>
      <c r="H160" s="26"/>
      <c r="I160" s="26"/>
      <c r="J160" s="26"/>
      <c r="K160" s="26"/>
      <c r="L160" s="27"/>
    </row>
    <row r="161" spans="3:12" ht="12.75" customHeight="1" x14ac:dyDescent="0.2">
      <c r="C161" s="26"/>
      <c r="D161" s="26"/>
      <c r="E161" s="26"/>
      <c r="F161" s="26"/>
      <c r="G161" s="26"/>
      <c r="H161" s="26"/>
      <c r="I161" s="26"/>
      <c r="J161" s="26"/>
      <c r="K161" s="26"/>
      <c r="L161" s="27"/>
    </row>
    <row r="162" spans="3:12" ht="12.75" customHeight="1" x14ac:dyDescent="0.2">
      <c r="C162" s="26"/>
      <c r="D162" s="26"/>
      <c r="E162" s="26"/>
      <c r="F162" s="26"/>
      <c r="G162" s="26"/>
      <c r="H162" s="26"/>
      <c r="I162" s="26"/>
      <c r="J162" s="26"/>
      <c r="K162" s="26"/>
      <c r="L162" s="27"/>
    </row>
    <row r="163" spans="3:12" ht="12.75" customHeight="1" x14ac:dyDescent="0.2">
      <c r="C163" s="26"/>
      <c r="D163" s="26"/>
      <c r="E163" s="26"/>
      <c r="F163" s="26"/>
      <c r="G163" s="26"/>
      <c r="H163" s="26"/>
      <c r="I163" s="26"/>
      <c r="J163" s="26"/>
      <c r="K163" s="26"/>
      <c r="L163" s="27"/>
    </row>
    <row r="164" spans="3:12" ht="12.75" customHeight="1" x14ac:dyDescent="0.2">
      <c r="C164" s="26"/>
      <c r="D164" s="26"/>
      <c r="E164" s="26"/>
      <c r="F164" s="26"/>
      <c r="G164" s="26"/>
      <c r="H164" s="26"/>
      <c r="I164" s="26"/>
      <c r="J164" s="26"/>
      <c r="K164" s="26"/>
      <c r="L164" s="27"/>
    </row>
    <row r="165" spans="3:12" ht="12.75" customHeight="1" x14ac:dyDescent="0.2">
      <c r="C165" s="26"/>
      <c r="D165" s="26"/>
      <c r="E165" s="26"/>
      <c r="F165" s="26"/>
      <c r="G165" s="26"/>
      <c r="H165" s="26"/>
      <c r="I165" s="26"/>
      <c r="J165" s="26"/>
      <c r="K165" s="26"/>
      <c r="L165" s="27"/>
    </row>
    <row r="166" spans="3:12" ht="12.75" customHeight="1" x14ac:dyDescent="0.2">
      <c r="C166" s="26"/>
      <c r="D166" s="26"/>
      <c r="E166" s="26"/>
      <c r="F166" s="26"/>
      <c r="G166" s="26"/>
      <c r="H166" s="26"/>
      <c r="I166" s="26"/>
      <c r="J166" s="26"/>
      <c r="K166" s="26"/>
      <c r="L166" s="27"/>
    </row>
    <row r="167" spans="3:12" ht="12.75" customHeight="1" x14ac:dyDescent="0.2">
      <c r="C167" s="26"/>
      <c r="D167" s="26"/>
      <c r="E167" s="26"/>
      <c r="F167" s="26"/>
      <c r="G167" s="26"/>
      <c r="H167" s="26"/>
      <c r="I167" s="26"/>
      <c r="J167" s="26"/>
      <c r="K167" s="26"/>
      <c r="L167" s="27"/>
    </row>
    <row r="168" spans="3:12" ht="12.75" customHeight="1" x14ac:dyDescent="0.2">
      <c r="C168" s="26"/>
      <c r="D168" s="26"/>
      <c r="E168" s="26"/>
      <c r="F168" s="26"/>
      <c r="G168" s="26"/>
      <c r="H168" s="26"/>
      <c r="I168" s="26"/>
      <c r="J168" s="26"/>
      <c r="K168" s="26"/>
      <c r="L168" s="27"/>
    </row>
    <row r="169" spans="3:12" ht="12.75" customHeight="1" x14ac:dyDescent="0.2">
      <c r="C169" s="26"/>
      <c r="D169" s="26"/>
      <c r="E169" s="26"/>
      <c r="F169" s="26"/>
      <c r="G169" s="26"/>
      <c r="H169" s="26"/>
      <c r="I169" s="26"/>
      <c r="J169" s="26"/>
      <c r="K169" s="26"/>
      <c r="L169" s="27"/>
    </row>
    <row r="170" spans="3:12" ht="12.75" customHeight="1" x14ac:dyDescent="0.2">
      <c r="C170" s="26"/>
      <c r="D170" s="26"/>
      <c r="E170" s="26"/>
      <c r="F170" s="26"/>
      <c r="G170" s="26"/>
      <c r="H170" s="26"/>
      <c r="I170" s="26"/>
      <c r="J170" s="26"/>
      <c r="K170" s="26"/>
      <c r="L170" s="27"/>
    </row>
    <row r="171" spans="3:12" ht="12.75" customHeight="1" x14ac:dyDescent="0.2">
      <c r="C171" s="26"/>
      <c r="D171" s="26"/>
      <c r="E171" s="26"/>
      <c r="F171" s="26"/>
      <c r="G171" s="26"/>
      <c r="H171" s="26"/>
      <c r="I171" s="26"/>
      <c r="J171" s="26"/>
      <c r="K171" s="26"/>
      <c r="L171" s="27"/>
    </row>
    <row r="172" spans="3:12" ht="12.75" customHeight="1" x14ac:dyDescent="0.2">
      <c r="C172" s="26"/>
      <c r="D172" s="26"/>
      <c r="E172" s="26"/>
      <c r="F172" s="26"/>
      <c r="G172" s="26"/>
      <c r="H172" s="26"/>
      <c r="I172" s="26"/>
      <c r="J172" s="26"/>
      <c r="K172" s="26"/>
      <c r="L172" s="27"/>
    </row>
    <row r="173" spans="3:12" ht="12.75" customHeight="1" x14ac:dyDescent="0.2">
      <c r="C173" s="26"/>
      <c r="D173" s="26"/>
      <c r="E173" s="26"/>
      <c r="F173" s="26"/>
      <c r="G173" s="26"/>
      <c r="H173" s="26"/>
      <c r="I173" s="26"/>
      <c r="J173" s="26"/>
      <c r="K173" s="26"/>
      <c r="L173" s="27"/>
    </row>
    <row r="174" spans="3:12" ht="12.75" customHeight="1" x14ac:dyDescent="0.2">
      <c r="C174" s="26"/>
      <c r="D174" s="26"/>
      <c r="E174" s="26"/>
      <c r="F174" s="26"/>
      <c r="G174" s="26"/>
      <c r="H174" s="26"/>
      <c r="I174" s="26"/>
      <c r="J174" s="26"/>
      <c r="K174" s="26"/>
      <c r="L174" s="27"/>
    </row>
    <row r="175" spans="3:12" ht="12.75" customHeight="1" x14ac:dyDescent="0.2">
      <c r="C175" s="26"/>
      <c r="D175" s="26"/>
      <c r="E175" s="26"/>
      <c r="F175" s="26"/>
      <c r="G175" s="26"/>
      <c r="H175" s="26"/>
      <c r="I175" s="26"/>
      <c r="J175" s="26"/>
      <c r="K175" s="26"/>
      <c r="L175" s="27"/>
    </row>
    <row r="176" spans="3:12" ht="12.75" customHeight="1" x14ac:dyDescent="0.2">
      <c r="C176" s="26"/>
      <c r="D176" s="26"/>
      <c r="E176" s="26"/>
      <c r="F176" s="26"/>
      <c r="G176" s="26"/>
      <c r="H176" s="26"/>
      <c r="I176" s="26"/>
      <c r="J176" s="26"/>
      <c r="K176" s="26"/>
      <c r="L176" s="27"/>
    </row>
    <row r="177" spans="3:12" ht="12.75" customHeight="1" x14ac:dyDescent="0.2">
      <c r="C177" s="26"/>
      <c r="D177" s="26"/>
      <c r="E177" s="26"/>
      <c r="F177" s="26"/>
      <c r="G177" s="26"/>
      <c r="H177" s="26"/>
      <c r="I177" s="26"/>
      <c r="J177" s="26"/>
      <c r="K177" s="26"/>
      <c r="L177" s="27"/>
    </row>
    <row r="178" spans="3:12" ht="12.75" customHeight="1" x14ac:dyDescent="0.2">
      <c r="C178" s="26"/>
      <c r="D178" s="26"/>
      <c r="E178" s="26"/>
      <c r="F178" s="26"/>
      <c r="G178" s="26"/>
      <c r="H178" s="26"/>
      <c r="I178" s="26"/>
      <c r="J178" s="26"/>
      <c r="K178" s="26"/>
      <c r="L178" s="27"/>
    </row>
    <row r="179" spans="3:12" ht="12.75" customHeight="1" x14ac:dyDescent="0.2">
      <c r="C179" s="26"/>
      <c r="D179" s="26"/>
      <c r="E179" s="26"/>
      <c r="F179" s="26"/>
      <c r="G179" s="26"/>
      <c r="H179" s="26"/>
      <c r="I179" s="26"/>
      <c r="J179" s="26"/>
      <c r="K179" s="26"/>
      <c r="L179" s="27"/>
    </row>
    <row r="180" spans="3:12" ht="12.75" customHeight="1" x14ac:dyDescent="0.2">
      <c r="C180" s="26"/>
      <c r="D180" s="26"/>
      <c r="E180" s="26"/>
      <c r="F180" s="26"/>
      <c r="G180" s="26"/>
      <c r="H180" s="26"/>
      <c r="I180" s="26"/>
      <c r="J180" s="26"/>
      <c r="K180" s="26"/>
      <c r="L180" s="27"/>
    </row>
    <row r="181" spans="3:12" ht="12.75" customHeight="1" x14ac:dyDescent="0.2">
      <c r="C181" s="26"/>
      <c r="D181" s="26"/>
      <c r="E181" s="26"/>
      <c r="F181" s="26"/>
      <c r="G181" s="26"/>
      <c r="H181" s="26"/>
      <c r="I181" s="26"/>
      <c r="J181" s="26"/>
      <c r="K181" s="26"/>
      <c r="L181" s="27"/>
    </row>
    <row r="182" spans="3:12" ht="12.75" customHeight="1" x14ac:dyDescent="0.2">
      <c r="C182" s="26"/>
      <c r="D182" s="26"/>
      <c r="E182" s="26"/>
      <c r="F182" s="26"/>
      <c r="G182" s="26"/>
      <c r="H182" s="26"/>
      <c r="I182" s="26"/>
      <c r="J182" s="26"/>
      <c r="K182" s="26"/>
      <c r="L182" s="27"/>
    </row>
    <row r="183" spans="3:12" ht="12.75" customHeight="1" x14ac:dyDescent="0.2">
      <c r="C183" s="26"/>
      <c r="D183" s="26"/>
      <c r="E183" s="26"/>
      <c r="F183" s="26"/>
      <c r="G183" s="26"/>
      <c r="H183" s="26"/>
      <c r="I183" s="26"/>
      <c r="J183" s="26"/>
      <c r="K183" s="26"/>
      <c r="L183" s="27"/>
    </row>
    <row r="184" spans="3:12" ht="12.75" customHeight="1" x14ac:dyDescent="0.2">
      <c r="C184" s="26"/>
      <c r="D184" s="26"/>
      <c r="E184" s="26"/>
      <c r="F184" s="26"/>
      <c r="G184" s="26"/>
      <c r="H184" s="26"/>
      <c r="I184" s="26"/>
      <c r="J184" s="26"/>
      <c r="K184" s="26"/>
      <c r="L184" s="27"/>
    </row>
    <row r="185" spans="3:12" ht="12.75" customHeight="1" x14ac:dyDescent="0.2">
      <c r="C185" s="26"/>
      <c r="D185" s="26"/>
      <c r="E185" s="26"/>
      <c r="F185" s="26"/>
      <c r="G185" s="26"/>
      <c r="H185" s="26"/>
      <c r="I185" s="26"/>
      <c r="J185" s="26"/>
      <c r="K185" s="26"/>
      <c r="L185" s="27"/>
    </row>
    <row r="186" spans="3:12" ht="12.75" customHeight="1" x14ac:dyDescent="0.2">
      <c r="C186" s="26"/>
      <c r="D186" s="26"/>
      <c r="E186" s="26"/>
      <c r="F186" s="26"/>
      <c r="G186" s="26"/>
      <c r="H186" s="26"/>
      <c r="I186" s="26"/>
      <c r="J186" s="26"/>
      <c r="K186" s="26"/>
      <c r="L186" s="27"/>
    </row>
    <row r="187" spans="3:12" ht="12.75" customHeight="1" x14ac:dyDescent="0.2">
      <c r="C187" s="26"/>
      <c r="D187" s="26"/>
      <c r="E187" s="26"/>
      <c r="F187" s="26"/>
      <c r="G187" s="26"/>
      <c r="H187" s="26"/>
      <c r="I187" s="26"/>
      <c r="J187" s="26"/>
      <c r="K187" s="26"/>
      <c r="L187" s="27"/>
    </row>
    <row r="188" spans="3:12" ht="12.75" customHeight="1" x14ac:dyDescent="0.2">
      <c r="C188" s="26"/>
      <c r="D188" s="26"/>
      <c r="E188" s="26"/>
      <c r="F188" s="26"/>
      <c r="G188" s="26"/>
      <c r="H188" s="26"/>
      <c r="I188" s="26"/>
      <c r="J188" s="26"/>
      <c r="K188" s="26"/>
      <c r="L188" s="27"/>
    </row>
    <row r="189" spans="3:12" ht="12.75" customHeight="1" x14ac:dyDescent="0.2">
      <c r="C189" s="26"/>
      <c r="D189" s="26"/>
      <c r="E189" s="26"/>
      <c r="F189" s="26"/>
      <c r="G189" s="26"/>
      <c r="H189" s="26"/>
      <c r="I189" s="26"/>
      <c r="J189" s="26"/>
      <c r="K189" s="26"/>
      <c r="L189" s="27"/>
    </row>
    <row r="190" spans="3:12" ht="12.75" customHeight="1" x14ac:dyDescent="0.2">
      <c r="C190" s="26"/>
      <c r="D190" s="26"/>
      <c r="E190" s="26"/>
      <c r="F190" s="26"/>
      <c r="G190" s="26"/>
      <c r="H190" s="26"/>
      <c r="I190" s="26"/>
      <c r="J190" s="26"/>
      <c r="K190" s="26"/>
      <c r="L190" s="27"/>
    </row>
    <row r="191" spans="3:12" ht="12.75" customHeight="1" x14ac:dyDescent="0.2">
      <c r="C191" s="26"/>
      <c r="D191" s="26"/>
      <c r="E191" s="26"/>
      <c r="F191" s="26"/>
      <c r="G191" s="26"/>
      <c r="H191" s="26"/>
      <c r="I191" s="26"/>
      <c r="J191" s="26"/>
      <c r="K191" s="26"/>
      <c r="L191" s="27"/>
    </row>
    <row r="192" spans="3:12" ht="12.75" customHeight="1" x14ac:dyDescent="0.2">
      <c r="C192" s="26"/>
      <c r="D192" s="26"/>
      <c r="E192" s="26"/>
      <c r="F192" s="26"/>
      <c r="G192" s="26"/>
      <c r="H192" s="26"/>
      <c r="I192" s="26"/>
      <c r="J192" s="26"/>
      <c r="K192" s="26"/>
      <c r="L192" s="27"/>
    </row>
    <row r="193" spans="3:12" ht="12.75" customHeight="1" x14ac:dyDescent="0.2">
      <c r="C193" s="26"/>
      <c r="D193" s="26"/>
      <c r="E193" s="26"/>
      <c r="F193" s="26"/>
      <c r="G193" s="26"/>
      <c r="H193" s="26"/>
      <c r="I193" s="26"/>
      <c r="J193" s="26"/>
      <c r="K193" s="26"/>
      <c r="L193" s="27"/>
    </row>
    <row r="194" spans="3:12" ht="12.75" customHeight="1" x14ac:dyDescent="0.2">
      <c r="C194" s="26"/>
      <c r="D194" s="26"/>
      <c r="E194" s="26"/>
      <c r="F194" s="26"/>
      <c r="G194" s="26"/>
      <c r="H194" s="26"/>
      <c r="I194" s="26"/>
      <c r="J194" s="26"/>
      <c r="K194" s="26"/>
      <c r="L194" s="27"/>
    </row>
    <row r="195" spans="3:12" ht="12.75" customHeight="1" x14ac:dyDescent="0.2">
      <c r="C195" s="26"/>
      <c r="D195" s="26"/>
      <c r="E195" s="26"/>
      <c r="F195" s="26"/>
      <c r="G195" s="26"/>
      <c r="H195" s="26"/>
      <c r="I195" s="26"/>
      <c r="J195" s="26"/>
      <c r="K195" s="26"/>
      <c r="L195" s="27"/>
    </row>
    <row r="196" spans="3:12" ht="12.75" customHeight="1" x14ac:dyDescent="0.2">
      <c r="C196" s="26"/>
      <c r="D196" s="26"/>
      <c r="E196" s="26"/>
      <c r="F196" s="26"/>
      <c r="G196" s="26"/>
      <c r="H196" s="26"/>
      <c r="I196" s="26"/>
      <c r="J196" s="26"/>
      <c r="K196" s="26"/>
      <c r="L196" s="27"/>
    </row>
    <row r="197" spans="3:12" ht="12.75" customHeight="1" x14ac:dyDescent="0.2">
      <c r="C197" s="26"/>
      <c r="D197" s="26"/>
      <c r="E197" s="26"/>
      <c r="F197" s="26"/>
      <c r="G197" s="26"/>
      <c r="H197" s="26"/>
      <c r="I197" s="26"/>
      <c r="J197" s="26"/>
      <c r="K197" s="26"/>
      <c r="L197" s="27"/>
    </row>
    <row r="198" spans="3:12" ht="12.75" customHeight="1" x14ac:dyDescent="0.2">
      <c r="C198" s="26"/>
      <c r="D198" s="26"/>
      <c r="E198" s="26"/>
      <c r="F198" s="26"/>
      <c r="G198" s="26"/>
      <c r="H198" s="26"/>
      <c r="I198" s="26"/>
      <c r="J198" s="26"/>
      <c r="K198" s="26"/>
      <c r="L198" s="27"/>
    </row>
    <row r="199" spans="3:12" ht="12.75" customHeight="1" x14ac:dyDescent="0.2">
      <c r="C199" s="26"/>
      <c r="D199" s="26"/>
      <c r="E199" s="26"/>
      <c r="F199" s="26"/>
      <c r="G199" s="26"/>
      <c r="H199" s="26"/>
      <c r="I199" s="26"/>
      <c r="J199" s="26"/>
      <c r="K199" s="26"/>
      <c r="L199" s="27"/>
    </row>
    <row r="200" spans="3:12" ht="12.75" customHeight="1" x14ac:dyDescent="0.2">
      <c r="C200" s="26"/>
      <c r="D200" s="26"/>
      <c r="E200" s="26"/>
      <c r="F200" s="26"/>
      <c r="G200" s="26"/>
      <c r="H200" s="26"/>
      <c r="I200" s="26"/>
      <c r="J200" s="26"/>
      <c r="K200" s="26"/>
      <c r="L200" s="27"/>
    </row>
    <row r="201" spans="3:12" ht="12.75" customHeight="1" x14ac:dyDescent="0.2">
      <c r="C201" s="26"/>
      <c r="D201" s="26"/>
      <c r="E201" s="26"/>
      <c r="F201" s="26"/>
      <c r="G201" s="26"/>
      <c r="H201" s="26"/>
      <c r="I201" s="26"/>
      <c r="J201" s="26"/>
      <c r="K201" s="26"/>
      <c r="L201" s="27"/>
    </row>
    <row r="202" spans="3:12" ht="12.75" customHeight="1" x14ac:dyDescent="0.2">
      <c r="C202" s="26"/>
      <c r="D202" s="26"/>
      <c r="E202" s="26"/>
      <c r="F202" s="26"/>
      <c r="G202" s="26"/>
      <c r="H202" s="26"/>
      <c r="I202" s="26"/>
      <c r="J202" s="26"/>
      <c r="K202" s="26"/>
      <c r="L202" s="27"/>
    </row>
    <row r="203" spans="3:12" ht="12.75" customHeight="1" x14ac:dyDescent="0.2">
      <c r="C203" s="26"/>
      <c r="D203" s="26"/>
      <c r="E203" s="26"/>
      <c r="F203" s="26"/>
      <c r="G203" s="26"/>
      <c r="H203" s="26"/>
      <c r="I203" s="26"/>
      <c r="J203" s="26"/>
      <c r="K203" s="26"/>
      <c r="L203" s="27"/>
    </row>
    <row r="204" spans="3:12" ht="12.75" customHeight="1" x14ac:dyDescent="0.2">
      <c r="C204" s="26"/>
      <c r="D204" s="26"/>
      <c r="E204" s="26"/>
      <c r="F204" s="26"/>
      <c r="G204" s="26"/>
      <c r="H204" s="26"/>
      <c r="I204" s="26"/>
      <c r="J204" s="26"/>
      <c r="K204" s="26"/>
      <c r="L204" s="27"/>
    </row>
    <row r="205" spans="3:12" ht="12.75" customHeight="1" x14ac:dyDescent="0.2">
      <c r="C205" s="26"/>
      <c r="D205" s="26"/>
      <c r="E205" s="26"/>
      <c r="F205" s="26"/>
      <c r="G205" s="26"/>
      <c r="H205" s="26"/>
      <c r="I205" s="26"/>
      <c r="J205" s="26"/>
      <c r="K205" s="26"/>
      <c r="L205" s="27"/>
    </row>
    <row r="206" spans="3:12" ht="12.75" customHeight="1" x14ac:dyDescent="0.2">
      <c r="C206" s="26"/>
      <c r="D206" s="26"/>
      <c r="E206" s="26"/>
      <c r="F206" s="26"/>
      <c r="G206" s="26"/>
      <c r="H206" s="26"/>
      <c r="I206" s="26"/>
      <c r="J206" s="26"/>
      <c r="K206" s="26"/>
      <c r="L206" s="27"/>
    </row>
    <row r="207" spans="3:12" ht="12.75" customHeight="1" x14ac:dyDescent="0.2">
      <c r="C207" s="26"/>
      <c r="D207" s="26"/>
      <c r="E207" s="26"/>
      <c r="F207" s="26"/>
      <c r="G207" s="26"/>
      <c r="H207" s="26"/>
      <c r="I207" s="26"/>
      <c r="J207" s="26"/>
      <c r="K207" s="26"/>
      <c r="L207" s="27"/>
    </row>
    <row r="208" spans="3:12" ht="12.75" customHeight="1" x14ac:dyDescent="0.2">
      <c r="C208" s="26"/>
      <c r="D208" s="26"/>
      <c r="E208" s="26"/>
      <c r="F208" s="26"/>
      <c r="G208" s="26"/>
      <c r="H208" s="26"/>
      <c r="I208" s="26"/>
      <c r="J208" s="26"/>
      <c r="K208" s="26"/>
      <c r="L208" s="27"/>
    </row>
    <row r="209" spans="3:12" ht="12.75" customHeight="1" x14ac:dyDescent="0.2">
      <c r="C209" s="26"/>
      <c r="D209" s="26"/>
      <c r="E209" s="26"/>
      <c r="F209" s="26"/>
      <c r="G209" s="26"/>
      <c r="H209" s="26"/>
      <c r="I209" s="26"/>
      <c r="J209" s="26"/>
      <c r="K209" s="26"/>
      <c r="L209" s="27"/>
    </row>
    <row r="210" spans="3:12" ht="12.75" customHeight="1" x14ac:dyDescent="0.2">
      <c r="C210" s="26"/>
      <c r="D210" s="26"/>
      <c r="E210" s="26"/>
      <c r="F210" s="26"/>
      <c r="G210" s="26"/>
      <c r="H210" s="26"/>
      <c r="I210" s="26"/>
      <c r="J210" s="26"/>
      <c r="K210" s="26"/>
      <c r="L210" s="27"/>
    </row>
    <row r="211" spans="3:12" ht="12.75" customHeight="1" x14ac:dyDescent="0.2">
      <c r="C211" s="26"/>
      <c r="D211" s="26"/>
      <c r="E211" s="26"/>
      <c r="F211" s="26"/>
      <c r="G211" s="26"/>
      <c r="H211" s="26"/>
      <c r="I211" s="26"/>
      <c r="J211" s="26"/>
      <c r="K211" s="26"/>
      <c r="L211" s="27"/>
    </row>
    <row r="212" spans="3:12" ht="12.75" customHeight="1" x14ac:dyDescent="0.2">
      <c r="C212" s="26"/>
      <c r="D212" s="26"/>
      <c r="E212" s="26"/>
      <c r="F212" s="26"/>
      <c r="G212" s="26"/>
      <c r="H212" s="26"/>
      <c r="I212" s="26"/>
      <c r="J212" s="26"/>
      <c r="K212" s="26"/>
      <c r="L212" s="27"/>
    </row>
    <row r="213" spans="3:12" ht="12.75" customHeight="1" x14ac:dyDescent="0.2">
      <c r="C213" s="26"/>
      <c r="D213" s="26"/>
      <c r="E213" s="26"/>
      <c r="F213" s="26"/>
      <c r="G213" s="26"/>
      <c r="H213" s="26"/>
      <c r="I213" s="26"/>
      <c r="J213" s="26"/>
      <c r="K213" s="26"/>
      <c r="L213" s="27"/>
    </row>
    <row r="214" spans="3:12" ht="12.75" customHeight="1" x14ac:dyDescent="0.2">
      <c r="C214" s="26"/>
      <c r="D214" s="26"/>
      <c r="E214" s="26"/>
      <c r="F214" s="26"/>
      <c r="G214" s="26"/>
      <c r="H214" s="26"/>
      <c r="I214" s="26"/>
      <c r="J214" s="26"/>
      <c r="K214" s="26"/>
      <c r="L214" s="27"/>
    </row>
    <row r="215" spans="3:12" ht="12.75" customHeight="1" x14ac:dyDescent="0.2">
      <c r="C215" s="26"/>
      <c r="D215" s="26"/>
      <c r="E215" s="26"/>
      <c r="F215" s="26"/>
      <c r="G215" s="26"/>
      <c r="H215" s="26"/>
      <c r="I215" s="26"/>
      <c r="J215" s="26"/>
      <c r="K215" s="26"/>
      <c r="L215" s="27"/>
    </row>
    <row r="216" spans="3:12" ht="12.75" customHeight="1" x14ac:dyDescent="0.2">
      <c r="C216" s="26"/>
      <c r="D216" s="26"/>
      <c r="E216" s="26"/>
      <c r="F216" s="26"/>
      <c r="G216" s="26"/>
      <c r="H216" s="26"/>
      <c r="I216" s="26"/>
      <c r="J216" s="26"/>
      <c r="K216" s="26"/>
      <c r="L216" s="27"/>
    </row>
    <row r="217" spans="3:12" ht="12.75" customHeight="1" x14ac:dyDescent="0.2">
      <c r="C217" s="26"/>
      <c r="D217" s="26"/>
      <c r="E217" s="26"/>
      <c r="F217" s="26"/>
      <c r="G217" s="26"/>
      <c r="H217" s="26"/>
      <c r="I217" s="26"/>
      <c r="J217" s="26"/>
      <c r="K217" s="26"/>
      <c r="L217" s="27"/>
    </row>
    <row r="218" spans="3:12" ht="12.75" customHeight="1" x14ac:dyDescent="0.2">
      <c r="C218" s="26"/>
      <c r="D218" s="26"/>
      <c r="E218" s="26"/>
      <c r="F218" s="26"/>
      <c r="G218" s="26"/>
      <c r="H218" s="26"/>
      <c r="I218" s="26"/>
      <c r="J218" s="26"/>
      <c r="K218" s="26"/>
      <c r="L218" s="27"/>
    </row>
    <row r="219" spans="3:12" ht="12.75" customHeight="1" x14ac:dyDescent="0.2">
      <c r="C219" s="26"/>
      <c r="D219" s="26"/>
      <c r="E219" s="26"/>
      <c r="F219" s="26"/>
      <c r="G219" s="26"/>
      <c r="H219" s="26"/>
      <c r="I219" s="26"/>
      <c r="J219" s="26"/>
      <c r="K219" s="26"/>
      <c r="L219" s="27"/>
    </row>
    <row r="220" spans="3:12" ht="12.75" customHeight="1" x14ac:dyDescent="0.2">
      <c r="C220" s="26"/>
      <c r="D220" s="26"/>
      <c r="E220" s="26"/>
      <c r="F220" s="26"/>
      <c r="G220" s="26"/>
      <c r="H220" s="26"/>
      <c r="I220" s="26"/>
      <c r="J220" s="26"/>
      <c r="K220" s="26"/>
      <c r="L220" s="27"/>
    </row>
    <row r="221" spans="3:12" ht="12.75" customHeight="1" x14ac:dyDescent="0.2">
      <c r="C221" s="26"/>
      <c r="D221" s="26"/>
      <c r="E221" s="26"/>
      <c r="F221" s="26"/>
      <c r="G221" s="26"/>
      <c r="H221" s="26"/>
      <c r="I221" s="26"/>
      <c r="J221" s="26"/>
      <c r="K221" s="26"/>
      <c r="L221" s="27"/>
    </row>
    <row r="222" spans="3:12" ht="12.75" customHeight="1" x14ac:dyDescent="0.2">
      <c r="C222" s="26"/>
      <c r="D222" s="26"/>
      <c r="E222" s="26"/>
      <c r="F222" s="26"/>
      <c r="G222" s="26"/>
      <c r="H222" s="26"/>
      <c r="I222" s="26"/>
      <c r="J222" s="26"/>
      <c r="K222" s="26"/>
      <c r="L222" s="27"/>
    </row>
    <row r="223" spans="3:12" ht="12.75" customHeight="1" x14ac:dyDescent="0.2">
      <c r="C223" s="26"/>
      <c r="D223" s="26"/>
      <c r="E223" s="26"/>
      <c r="F223" s="26"/>
      <c r="G223" s="26"/>
      <c r="H223" s="26"/>
      <c r="I223" s="26"/>
      <c r="J223" s="26"/>
      <c r="K223" s="26"/>
      <c r="L223" s="27"/>
    </row>
    <row r="224" spans="3:12" ht="12.75" customHeight="1" x14ac:dyDescent="0.2">
      <c r="C224" s="26"/>
      <c r="D224" s="26"/>
      <c r="E224" s="26"/>
      <c r="F224" s="26"/>
      <c r="G224" s="26"/>
      <c r="H224" s="26"/>
      <c r="I224" s="26"/>
      <c r="J224" s="26"/>
      <c r="K224" s="26"/>
      <c r="L224" s="27"/>
    </row>
    <row r="225" spans="3:12" ht="12.75" customHeight="1" x14ac:dyDescent="0.2">
      <c r="C225" s="26"/>
      <c r="D225" s="26"/>
      <c r="E225" s="26"/>
      <c r="F225" s="26"/>
      <c r="G225" s="26"/>
      <c r="H225" s="26"/>
      <c r="I225" s="26"/>
      <c r="J225" s="26"/>
      <c r="K225" s="26"/>
      <c r="L225" s="27"/>
    </row>
    <row r="226" spans="3:12" ht="12.75" customHeight="1" x14ac:dyDescent="0.2">
      <c r="C226" s="26"/>
      <c r="D226" s="26"/>
      <c r="E226" s="26"/>
      <c r="F226" s="26"/>
      <c r="G226" s="26"/>
      <c r="H226" s="26"/>
      <c r="I226" s="26"/>
      <c r="J226" s="26"/>
      <c r="K226" s="26"/>
      <c r="L226" s="27"/>
    </row>
    <row r="227" spans="3:12" ht="12.75" customHeight="1" x14ac:dyDescent="0.2">
      <c r="C227" s="26"/>
      <c r="D227" s="26"/>
      <c r="E227" s="26"/>
      <c r="F227" s="26"/>
      <c r="G227" s="26"/>
      <c r="H227" s="26"/>
      <c r="I227" s="26"/>
      <c r="J227" s="26"/>
      <c r="K227" s="26"/>
      <c r="L227" s="27"/>
    </row>
    <row r="228" spans="3:12" ht="12.75" customHeight="1" x14ac:dyDescent="0.2">
      <c r="C228" s="26"/>
      <c r="D228" s="26"/>
      <c r="E228" s="26"/>
      <c r="F228" s="26"/>
      <c r="G228" s="26"/>
      <c r="H228" s="26"/>
      <c r="I228" s="26"/>
      <c r="J228" s="26"/>
      <c r="K228" s="26"/>
      <c r="L228" s="27"/>
    </row>
    <row r="229" spans="3:12" ht="12.75" customHeight="1" x14ac:dyDescent="0.2">
      <c r="C229" s="26"/>
      <c r="D229" s="26"/>
      <c r="E229" s="26"/>
      <c r="F229" s="26"/>
      <c r="G229" s="26"/>
      <c r="H229" s="26"/>
      <c r="I229" s="26"/>
      <c r="J229" s="26"/>
      <c r="K229" s="26"/>
      <c r="L229" s="27"/>
    </row>
    <row r="230" spans="3:12" ht="12.75" customHeight="1" x14ac:dyDescent="0.2">
      <c r="C230" s="26"/>
      <c r="D230" s="26"/>
      <c r="E230" s="26"/>
      <c r="F230" s="26"/>
      <c r="G230" s="26"/>
      <c r="H230" s="26"/>
      <c r="I230" s="26"/>
      <c r="J230" s="26"/>
      <c r="K230" s="26"/>
      <c r="L230" s="27"/>
    </row>
    <row r="231" spans="3:12" ht="12.75" customHeight="1" x14ac:dyDescent="0.2">
      <c r="C231" s="26"/>
      <c r="D231" s="26"/>
      <c r="E231" s="26"/>
      <c r="F231" s="26"/>
      <c r="G231" s="26"/>
      <c r="H231" s="26"/>
      <c r="I231" s="26"/>
      <c r="J231" s="26"/>
      <c r="K231" s="26"/>
      <c r="L231" s="27"/>
    </row>
    <row r="232" spans="3:12" ht="12.75" customHeight="1" x14ac:dyDescent="0.2">
      <c r="C232" s="26"/>
      <c r="D232" s="26"/>
      <c r="E232" s="26"/>
      <c r="F232" s="26"/>
      <c r="G232" s="26"/>
      <c r="H232" s="26"/>
      <c r="I232" s="26"/>
      <c r="J232" s="26"/>
      <c r="K232" s="26"/>
      <c r="L232" s="27"/>
    </row>
    <row r="233" spans="3:12" ht="12.75" customHeight="1" x14ac:dyDescent="0.2">
      <c r="C233" s="26"/>
      <c r="D233" s="26"/>
      <c r="E233" s="26"/>
      <c r="F233" s="26"/>
      <c r="G233" s="26"/>
      <c r="H233" s="26"/>
      <c r="I233" s="26"/>
      <c r="J233" s="26"/>
      <c r="K233" s="26"/>
      <c r="L233" s="27"/>
    </row>
    <row r="234" spans="3:12" ht="12.75" customHeight="1" x14ac:dyDescent="0.2">
      <c r="C234" s="26"/>
      <c r="D234" s="26"/>
      <c r="E234" s="26"/>
      <c r="F234" s="26"/>
      <c r="G234" s="26"/>
      <c r="H234" s="26"/>
      <c r="I234" s="26"/>
      <c r="J234" s="26"/>
      <c r="K234" s="26"/>
      <c r="L234" s="27"/>
    </row>
    <row r="235" spans="3:12" ht="12.75" customHeight="1" x14ac:dyDescent="0.2">
      <c r="C235" s="26"/>
      <c r="D235" s="26"/>
      <c r="E235" s="26"/>
      <c r="F235" s="26"/>
      <c r="G235" s="26"/>
      <c r="H235" s="26"/>
      <c r="I235" s="26"/>
      <c r="J235" s="26"/>
      <c r="K235" s="26"/>
      <c r="L235" s="27"/>
    </row>
    <row r="236" spans="3:12" ht="12.75" customHeight="1" x14ac:dyDescent="0.2">
      <c r="C236" s="26"/>
      <c r="D236" s="26"/>
      <c r="E236" s="26"/>
      <c r="F236" s="26"/>
      <c r="G236" s="26"/>
      <c r="H236" s="26"/>
      <c r="I236" s="26"/>
      <c r="J236" s="26"/>
      <c r="K236" s="26"/>
      <c r="L236" s="27"/>
    </row>
    <row r="237" spans="3:12" ht="12.75" customHeight="1" x14ac:dyDescent="0.2">
      <c r="C237" s="26"/>
      <c r="D237" s="26"/>
      <c r="E237" s="26"/>
      <c r="F237" s="26"/>
      <c r="G237" s="26"/>
      <c r="H237" s="26"/>
      <c r="I237" s="26"/>
      <c r="J237" s="26"/>
      <c r="K237" s="26"/>
      <c r="L237" s="27"/>
    </row>
    <row r="238" spans="3:12" ht="12.75" customHeight="1" x14ac:dyDescent="0.2">
      <c r="C238" s="26"/>
      <c r="D238" s="26"/>
      <c r="E238" s="26"/>
      <c r="F238" s="26"/>
      <c r="G238" s="26"/>
      <c r="H238" s="26"/>
      <c r="I238" s="26"/>
      <c r="J238" s="26"/>
      <c r="K238" s="26"/>
      <c r="L238" s="27"/>
    </row>
    <row r="239" spans="3:12" ht="12.75" customHeight="1" x14ac:dyDescent="0.2">
      <c r="C239" s="26"/>
      <c r="D239" s="26"/>
      <c r="E239" s="26"/>
      <c r="F239" s="26"/>
      <c r="G239" s="26"/>
      <c r="H239" s="26"/>
      <c r="I239" s="26"/>
      <c r="J239" s="26"/>
      <c r="K239" s="26"/>
      <c r="L239" s="27"/>
    </row>
    <row r="240" spans="3:12" ht="12.75" customHeight="1" x14ac:dyDescent="0.2">
      <c r="C240" s="26"/>
      <c r="D240" s="26"/>
      <c r="E240" s="26"/>
      <c r="F240" s="26"/>
      <c r="G240" s="26"/>
      <c r="H240" s="26"/>
      <c r="I240" s="26"/>
      <c r="J240" s="26"/>
      <c r="K240" s="26"/>
      <c r="L240" s="27"/>
    </row>
    <row r="241" spans="3:12" ht="12.75" customHeight="1" x14ac:dyDescent="0.2">
      <c r="C241" s="26"/>
      <c r="D241" s="26"/>
      <c r="E241" s="26"/>
      <c r="F241" s="26"/>
      <c r="G241" s="26"/>
      <c r="H241" s="26"/>
      <c r="I241" s="26"/>
      <c r="J241" s="26"/>
      <c r="K241" s="26"/>
      <c r="L241" s="27"/>
    </row>
    <row r="242" spans="3:12" ht="12.75" customHeight="1" x14ac:dyDescent="0.2">
      <c r="C242" s="26"/>
      <c r="D242" s="26"/>
      <c r="E242" s="26"/>
      <c r="F242" s="26"/>
      <c r="G242" s="26"/>
      <c r="H242" s="26"/>
      <c r="I242" s="26"/>
      <c r="J242" s="26"/>
      <c r="K242" s="26"/>
      <c r="L242" s="27"/>
    </row>
    <row r="243" spans="3:12" ht="12.75" customHeight="1" x14ac:dyDescent="0.2">
      <c r="C243" s="26"/>
      <c r="D243" s="26"/>
      <c r="E243" s="26"/>
      <c r="F243" s="26"/>
      <c r="G243" s="26"/>
      <c r="H243" s="26"/>
      <c r="I243" s="26"/>
      <c r="J243" s="26"/>
      <c r="K243" s="26"/>
      <c r="L243" s="27"/>
    </row>
    <row r="244" spans="3:12" ht="12.75" customHeight="1" x14ac:dyDescent="0.2">
      <c r="C244" s="26"/>
      <c r="D244" s="26"/>
      <c r="E244" s="26"/>
      <c r="F244" s="26"/>
      <c r="G244" s="26"/>
      <c r="H244" s="26"/>
      <c r="I244" s="26"/>
      <c r="J244" s="26"/>
      <c r="K244" s="26"/>
      <c r="L244" s="27"/>
    </row>
    <row r="245" spans="3:12" ht="12.75" customHeight="1" x14ac:dyDescent="0.2">
      <c r="C245" s="26"/>
      <c r="D245" s="26"/>
      <c r="E245" s="26"/>
      <c r="F245" s="26"/>
      <c r="G245" s="26"/>
      <c r="H245" s="26"/>
      <c r="I245" s="26"/>
      <c r="J245" s="26"/>
      <c r="K245" s="26"/>
      <c r="L245" s="27"/>
    </row>
    <row r="246" spans="3:12" ht="12.75" customHeight="1" x14ac:dyDescent="0.2">
      <c r="C246" s="26"/>
      <c r="D246" s="26"/>
      <c r="E246" s="26"/>
      <c r="F246" s="26"/>
      <c r="G246" s="26"/>
      <c r="H246" s="26"/>
      <c r="I246" s="26"/>
      <c r="J246" s="26"/>
      <c r="K246" s="26"/>
      <c r="L246" s="27"/>
    </row>
    <row r="247" spans="3:12" ht="12.75" customHeight="1" x14ac:dyDescent="0.2">
      <c r="C247" s="26"/>
      <c r="D247" s="26"/>
      <c r="E247" s="26"/>
      <c r="F247" s="26"/>
      <c r="G247" s="26"/>
      <c r="H247" s="26"/>
      <c r="I247" s="26"/>
      <c r="J247" s="26"/>
      <c r="K247" s="26"/>
      <c r="L247" s="27"/>
    </row>
    <row r="248" spans="3:12" ht="12.75" customHeight="1" x14ac:dyDescent="0.2">
      <c r="C248" s="26"/>
      <c r="D248" s="26"/>
      <c r="E248" s="26"/>
      <c r="F248" s="26"/>
      <c r="G248" s="26"/>
      <c r="H248" s="26"/>
      <c r="I248" s="26"/>
      <c r="J248" s="26"/>
      <c r="K248" s="26"/>
      <c r="L248" s="27"/>
    </row>
    <row r="249" spans="3:12" ht="12.75" customHeight="1" x14ac:dyDescent="0.2">
      <c r="C249" s="26"/>
      <c r="D249" s="26"/>
      <c r="E249" s="26"/>
      <c r="F249" s="26"/>
      <c r="G249" s="26"/>
      <c r="H249" s="26"/>
      <c r="I249" s="26"/>
      <c r="J249" s="26"/>
      <c r="K249" s="26"/>
      <c r="L249" s="27"/>
    </row>
    <row r="250" spans="3:12" ht="12.75" customHeight="1" x14ac:dyDescent="0.2">
      <c r="C250" s="26"/>
      <c r="D250" s="26"/>
      <c r="E250" s="26"/>
      <c r="F250" s="26"/>
      <c r="G250" s="26"/>
      <c r="H250" s="26"/>
      <c r="I250" s="26"/>
      <c r="J250" s="26"/>
      <c r="K250" s="26"/>
      <c r="L250" s="27"/>
    </row>
    <row r="251" spans="3:12" ht="12.75" customHeight="1" x14ac:dyDescent="0.2">
      <c r="C251" s="26"/>
      <c r="D251" s="26"/>
      <c r="E251" s="26"/>
      <c r="F251" s="26"/>
      <c r="G251" s="26"/>
      <c r="H251" s="26"/>
      <c r="I251" s="26"/>
      <c r="J251" s="26"/>
      <c r="K251" s="26"/>
      <c r="L251" s="27"/>
    </row>
    <row r="252" spans="3:12" ht="12.75" customHeight="1" x14ac:dyDescent="0.2">
      <c r="C252" s="26"/>
      <c r="D252" s="26"/>
      <c r="E252" s="26"/>
      <c r="F252" s="26"/>
      <c r="G252" s="26"/>
      <c r="H252" s="26"/>
      <c r="I252" s="26"/>
      <c r="J252" s="26"/>
      <c r="K252" s="26"/>
      <c r="L252" s="27"/>
    </row>
    <row r="253" spans="3:12" ht="12.75" customHeight="1" x14ac:dyDescent="0.2">
      <c r="C253" s="26"/>
      <c r="D253" s="26"/>
      <c r="E253" s="26"/>
      <c r="F253" s="26"/>
      <c r="G253" s="26"/>
      <c r="H253" s="26"/>
      <c r="I253" s="26"/>
      <c r="J253" s="26"/>
      <c r="K253" s="26"/>
      <c r="L253" s="27"/>
    </row>
    <row r="254" spans="3:12" ht="12.75" customHeight="1" x14ac:dyDescent="0.2">
      <c r="C254" s="26"/>
      <c r="D254" s="26"/>
      <c r="E254" s="26"/>
      <c r="F254" s="26"/>
      <c r="G254" s="26"/>
      <c r="H254" s="26"/>
      <c r="I254" s="26"/>
      <c r="J254" s="26"/>
      <c r="K254" s="26"/>
      <c r="L254" s="27"/>
    </row>
    <row r="255" spans="3:12" ht="12.75" customHeight="1" x14ac:dyDescent="0.2">
      <c r="C255" s="26"/>
      <c r="D255" s="26"/>
      <c r="E255" s="26"/>
      <c r="F255" s="26"/>
      <c r="G255" s="26"/>
      <c r="H255" s="26"/>
      <c r="I255" s="26"/>
      <c r="J255" s="26"/>
      <c r="K255" s="26"/>
      <c r="L255" s="27"/>
    </row>
    <row r="256" spans="3:12" ht="12.75" customHeight="1" x14ac:dyDescent="0.2">
      <c r="C256" s="26"/>
      <c r="D256" s="26"/>
      <c r="E256" s="26"/>
      <c r="F256" s="26"/>
      <c r="G256" s="26"/>
      <c r="H256" s="26"/>
      <c r="I256" s="26"/>
      <c r="J256" s="26"/>
      <c r="K256" s="26"/>
      <c r="L256" s="27"/>
    </row>
    <row r="257" spans="3:12" ht="12.75" customHeight="1" x14ac:dyDescent="0.2">
      <c r="C257" s="26"/>
      <c r="D257" s="26"/>
      <c r="E257" s="26"/>
      <c r="F257" s="26"/>
      <c r="G257" s="26"/>
      <c r="H257" s="26"/>
      <c r="I257" s="26"/>
      <c r="J257" s="26"/>
      <c r="K257" s="26"/>
      <c r="L257" s="27"/>
    </row>
    <row r="258" spans="3:12" ht="12.75" customHeight="1" x14ac:dyDescent="0.2">
      <c r="C258" s="26"/>
      <c r="D258" s="26"/>
      <c r="E258" s="26"/>
      <c r="F258" s="26"/>
      <c r="G258" s="26"/>
      <c r="H258" s="26"/>
      <c r="I258" s="26"/>
      <c r="J258" s="26"/>
      <c r="K258" s="26"/>
      <c r="L258" s="27"/>
    </row>
    <row r="259" spans="3:12" ht="12.75" customHeight="1" x14ac:dyDescent="0.2">
      <c r="C259" s="26"/>
      <c r="D259" s="26"/>
      <c r="E259" s="26"/>
      <c r="F259" s="26"/>
      <c r="G259" s="26"/>
      <c r="H259" s="26"/>
      <c r="I259" s="26"/>
      <c r="J259" s="26"/>
      <c r="K259" s="26"/>
      <c r="L259" s="27"/>
    </row>
    <row r="260" spans="3:12" ht="12.75" customHeight="1" x14ac:dyDescent="0.2">
      <c r="C260" s="26"/>
      <c r="D260" s="26"/>
      <c r="E260" s="26"/>
      <c r="F260" s="26"/>
      <c r="G260" s="26"/>
      <c r="H260" s="26"/>
      <c r="I260" s="26"/>
      <c r="J260" s="26"/>
      <c r="K260" s="26"/>
      <c r="L260" s="27"/>
    </row>
    <row r="261" spans="3:12" ht="12.75" customHeight="1" x14ac:dyDescent="0.2">
      <c r="C261" s="26"/>
      <c r="D261" s="26"/>
      <c r="E261" s="26"/>
      <c r="F261" s="26"/>
      <c r="G261" s="26"/>
      <c r="H261" s="26"/>
      <c r="I261" s="26"/>
      <c r="J261" s="26"/>
      <c r="K261" s="26"/>
      <c r="L261" s="27"/>
    </row>
    <row r="262" spans="3:12" ht="12.75" customHeight="1" x14ac:dyDescent="0.2">
      <c r="C262" s="26"/>
      <c r="D262" s="26"/>
      <c r="E262" s="26"/>
      <c r="F262" s="26"/>
      <c r="G262" s="26"/>
      <c r="H262" s="26"/>
      <c r="I262" s="26"/>
      <c r="J262" s="26"/>
      <c r="K262" s="26"/>
      <c r="L262" s="27"/>
    </row>
    <row r="263" spans="3:12" ht="12.75" customHeight="1" x14ac:dyDescent="0.2">
      <c r="C263" s="26"/>
      <c r="D263" s="26"/>
      <c r="E263" s="26"/>
      <c r="F263" s="26"/>
      <c r="G263" s="26"/>
      <c r="H263" s="26"/>
      <c r="I263" s="26"/>
      <c r="J263" s="26"/>
      <c r="K263" s="26"/>
      <c r="L263" s="27"/>
    </row>
    <row r="264" spans="3:12" ht="12.75" customHeight="1" x14ac:dyDescent="0.2">
      <c r="C264" s="26"/>
      <c r="D264" s="26"/>
      <c r="E264" s="26"/>
      <c r="F264" s="26"/>
      <c r="G264" s="26"/>
      <c r="H264" s="26"/>
      <c r="I264" s="26"/>
      <c r="J264" s="26"/>
      <c r="K264" s="26"/>
      <c r="L264" s="27"/>
    </row>
    <row r="265" spans="3:12" ht="12.75" customHeight="1" x14ac:dyDescent="0.2">
      <c r="C265" s="26"/>
      <c r="D265" s="26"/>
      <c r="E265" s="26"/>
      <c r="F265" s="26"/>
      <c r="G265" s="26"/>
      <c r="H265" s="26"/>
      <c r="I265" s="26"/>
      <c r="J265" s="26"/>
      <c r="K265" s="26"/>
      <c r="L265" s="27"/>
    </row>
    <row r="266" spans="3:12" ht="12.75" customHeight="1" x14ac:dyDescent="0.2">
      <c r="C266" s="26"/>
      <c r="D266" s="26"/>
      <c r="E266" s="26"/>
      <c r="F266" s="26"/>
      <c r="G266" s="26"/>
      <c r="H266" s="26"/>
      <c r="I266" s="26"/>
      <c r="J266" s="26"/>
      <c r="K266" s="26"/>
      <c r="L266" s="27"/>
    </row>
    <row r="267" spans="3:12" ht="12.75" customHeight="1" x14ac:dyDescent="0.2">
      <c r="C267" s="26"/>
      <c r="D267" s="26"/>
      <c r="E267" s="26"/>
      <c r="F267" s="26"/>
      <c r="G267" s="26"/>
      <c r="H267" s="26"/>
      <c r="I267" s="26"/>
      <c r="J267" s="26"/>
      <c r="K267" s="26"/>
      <c r="L267" s="27"/>
    </row>
    <row r="268" spans="3:12" ht="12.75" customHeight="1" x14ac:dyDescent="0.2">
      <c r="C268" s="26"/>
      <c r="D268" s="26"/>
      <c r="E268" s="26"/>
      <c r="F268" s="26"/>
      <c r="G268" s="26"/>
      <c r="H268" s="26"/>
      <c r="I268" s="26"/>
      <c r="J268" s="26"/>
      <c r="K268" s="26"/>
      <c r="L268" s="27"/>
    </row>
    <row r="269" spans="3:12" ht="12.75" customHeight="1" x14ac:dyDescent="0.2">
      <c r="C269" s="26"/>
      <c r="D269" s="26"/>
      <c r="E269" s="26"/>
      <c r="F269" s="26"/>
      <c r="G269" s="26"/>
      <c r="H269" s="26"/>
      <c r="I269" s="26"/>
      <c r="J269" s="26"/>
      <c r="K269" s="26"/>
      <c r="L269" s="27"/>
    </row>
    <row r="270" spans="3:12" ht="12.75" customHeight="1" x14ac:dyDescent="0.2">
      <c r="C270" s="26"/>
      <c r="D270" s="26"/>
      <c r="E270" s="26"/>
      <c r="F270" s="26"/>
      <c r="G270" s="26"/>
      <c r="H270" s="26"/>
      <c r="I270" s="26"/>
      <c r="J270" s="26"/>
      <c r="K270" s="26"/>
      <c r="L270" s="27"/>
    </row>
    <row r="271" spans="3:12" ht="12.75" customHeight="1" x14ac:dyDescent="0.2">
      <c r="C271" s="26"/>
      <c r="D271" s="26"/>
      <c r="E271" s="26"/>
      <c r="F271" s="26"/>
      <c r="G271" s="26"/>
      <c r="H271" s="26"/>
      <c r="I271" s="26"/>
      <c r="J271" s="26"/>
      <c r="K271" s="26"/>
      <c r="L271" s="27"/>
    </row>
    <row r="272" spans="3:12" ht="12.75" customHeight="1" x14ac:dyDescent="0.2">
      <c r="C272" s="26"/>
      <c r="D272" s="26"/>
      <c r="E272" s="26"/>
      <c r="F272" s="26"/>
      <c r="G272" s="26"/>
      <c r="H272" s="26"/>
      <c r="I272" s="26"/>
      <c r="J272" s="26"/>
      <c r="K272" s="26"/>
      <c r="L272" s="27"/>
    </row>
    <row r="273" spans="3:12" ht="12.75" customHeight="1" x14ac:dyDescent="0.2">
      <c r="C273" s="26"/>
      <c r="D273" s="26"/>
      <c r="E273" s="26"/>
      <c r="F273" s="26"/>
      <c r="G273" s="26"/>
      <c r="H273" s="26"/>
      <c r="I273" s="26"/>
      <c r="J273" s="26"/>
      <c r="K273" s="26"/>
      <c r="L273" s="27"/>
    </row>
    <row r="274" spans="3:12" ht="12.75" customHeight="1" x14ac:dyDescent="0.2">
      <c r="C274" s="26"/>
      <c r="D274" s="26"/>
      <c r="E274" s="26"/>
      <c r="F274" s="26"/>
      <c r="G274" s="26"/>
      <c r="H274" s="26"/>
      <c r="I274" s="26"/>
      <c r="J274" s="26"/>
      <c r="K274" s="26"/>
      <c r="L274" s="27"/>
    </row>
    <row r="275" spans="3:12" ht="12.75" customHeight="1" x14ac:dyDescent="0.2">
      <c r="C275" s="26"/>
      <c r="D275" s="26"/>
      <c r="E275" s="26"/>
      <c r="F275" s="26"/>
      <c r="G275" s="26"/>
      <c r="H275" s="26"/>
      <c r="I275" s="26"/>
      <c r="J275" s="26"/>
      <c r="K275" s="26"/>
      <c r="L275" s="27"/>
    </row>
    <row r="276" spans="3:12" ht="12.75" customHeight="1" x14ac:dyDescent="0.2">
      <c r="C276" s="26"/>
      <c r="D276" s="26"/>
      <c r="E276" s="26"/>
      <c r="F276" s="26"/>
      <c r="G276" s="26"/>
      <c r="H276" s="26"/>
      <c r="I276" s="26"/>
      <c r="J276" s="26"/>
      <c r="K276" s="26"/>
      <c r="L276" s="27"/>
    </row>
    <row r="277" spans="3:12" ht="12.75" customHeight="1" x14ac:dyDescent="0.2">
      <c r="C277" s="26"/>
      <c r="D277" s="26"/>
      <c r="E277" s="26"/>
      <c r="F277" s="26"/>
      <c r="G277" s="26"/>
      <c r="H277" s="26"/>
      <c r="I277" s="26"/>
      <c r="J277" s="26"/>
      <c r="K277" s="26"/>
      <c r="L277" s="27"/>
    </row>
    <row r="278" spans="3:12" ht="12.75" customHeight="1" x14ac:dyDescent="0.2">
      <c r="C278" s="26"/>
      <c r="D278" s="26"/>
      <c r="E278" s="26"/>
      <c r="F278" s="26"/>
      <c r="G278" s="26"/>
      <c r="H278" s="26"/>
      <c r="I278" s="26"/>
      <c r="J278" s="26"/>
      <c r="K278" s="26"/>
      <c r="L278" s="27"/>
    </row>
    <row r="279" spans="3:12" ht="12.75" customHeight="1" x14ac:dyDescent="0.2">
      <c r="C279" s="26"/>
      <c r="D279" s="26"/>
      <c r="E279" s="26"/>
      <c r="F279" s="26"/>
      <c r="G279" s="26"/>
      <c r="H279" s="26"/>
      <c r="I279" s="26"/>
      <c r="J279" s="26"/>
      <c r="K279" s="26"/>
      <c r="L279" s="27"/>
    </row>
    <row r="280" spans="3:12" ht="12.75" customHeight="1" x14ac:dyDescent="0.2">
      <c r="C280" s="26"/>
      <c r="D280" s="26"/>
      <c r="E280" s="26"/>
      <c r="F280" s="26"/>
      <c r="G280" s="26"/>
      <c r="H280" s="26"/>
      <c r="I280" s="26"/>
      <c r="J280" s="26"/>
      <c r="K280" s="26"/>
      <c r="L280" s="27"/>
    </row>
    <row r="281" spans="3:12" ht="12.75" customHeight="1" x14ac:dyDescent="0.2">
      <c r="C281" s="26"/>
      <c r="D281" s="26"/>
      <c r="E281" s="26"/>
      <c r="F281" s="26"/>
      <c r="G281" s="26"/>
      <c r="H281" s="26"/>
      <c r="I281" s="26"/>
      <c r="J281" s="26"/>
      <c r="K281" s="26"/>
      <c r="L281" s="27"/>
    </row>
    <row r="282" spans="3:12" ht="12.75" customHeight="1" x14ac:dyDescent="0.2">
      <c r="C282" s="26"/>
      <c r="D282" s="26"/>
      <c r="E282" s="26"/>
      <c r="F282" s="26"/>
      <c r="G282" s="26"/>
      <c r="H282" s="26"/>
      <c r="I282" s="26"/>
      <c r="J282" s="26"/>
      <c r="K282" s="26"/>
      <c r="L282" s="27"/>
    </row>
    <row r="283" spans="3:12" ht="12.75" customHeight="1" x14ac:dyDescent="0.2">
      <c r="C283" s="26"/>
      <c r="D283" s="26"/>
      <c r="E283" s="26"/>
      <c r="F283" s="26"/>
      <c r="G283" s="26"/>
      <c r="H283" s="26"/>
      <c r="I283" s="26"/>
      <c r="J283" s="26"/>
      <c r="K283" s="26"/>
      <c r="L283" s="27"/>
    </row>
    <row r="284" spans="3:12" ht="12.75" customHeight="1" x14ac:dyDescent="0.2">
      <c r="C284" s="26"/>
      <c r="D284" s="26"/>
      <c r="E284" s="26"/>
      <c r="F284" s="26"/>
      <c r="G284" s="26"/>
      <c r="H284" s="26"/>
      <c r="I284" s="26"/>
      <c r="J284" s="26"/>
      <c r="K284" s="26"/>
      <c r="L284" s="27"/>
    </row>
    <row r="285" spans="3:12" ht="12.75" customHeight="1" x14ac:dyDescent="0.2">
      <c r="C285" s="26"/>
      <c r="D285" s="26"/>
      <c r="E285" s="26"/>
      <c r="F285" s="26"/>
      <c r="G285" s="26"/>
      <c r="H285" s="26"/>
      <c r="I285" s="26"/>
      <c r="J285" s="26"/>
      <c r="K285" s="26"/>
      <c r="L285" s="27"/>
    </row>
    <row r="286" spans="3:12" ht="12.75" customHeight="1" x14ac:dyDescent="0.2">
      <c r="C286" s="26"/>
      <c r="D286" s="26"/>
      <c r="E286" s="26"/>
      <c r="F286" s="26"/>
      <c r="G286" s="26"/>
      <c r="H286" s="26"/>
      <c r="I286" s="26"/>
      <c r="J286" s="26"/>
      <c r="K286" s="26"/>
      <c r="L286" s="27"/>
    </row>
    <row r="287" spans="3:12" ht="12.75" customHeight="1" x14ac:dyDescent="0.2">
      <c r="C287" s="26"/>
      <c r="D287" s="26"/>
      <c r="E287" s="26"/>
      <c r="F287" s="26"/>
      <c r="G287" s="26"/>
      <c r="H287" s="26"/>
      <c r="I287" s="26"/>
      <c r="J287" s="26"/>
      <c r="K287" s="26"/>
      <c r="L287" s="27"/>
    </row>
    <row r="288" spans="3:12" ht="12.75" customHeight="1" x14ac:dyDescent="0.2">
      <c r="C288" s="26"/>
      <c r="D288" s="26"/>
      <c r="E288" s="26"/>
      <c r="F288" s="26"/>
      <c r="G288" s="26"/>
      <c r="H288" s="26"/>
      <c r="I288" s="26"/>
      <c r="J288" s="26"/>
      <c r="K288" s="26"/>
      <c r="L288" s="27"/>
    </row>
    <row r="289" spans="3:12" ht="12.75" customHeight="1" x14ac:dyDescent="0.2">
      <c r="C289" s="26"/>
      <c r="D289" s="26"/>
      <c r="E289" s="26"/>
      <c r="F289" s="26"/>
      <c r="G289" s="26"/>
      <c r="H289" s="26"/>
      <c r="I289" s="26"/>
      <c r="J289" s="26"/>
      <c r="K289" s="26"/>
      <c r="L289" s="27"/>
    </row>
    <row r="290" spans="3:12" ht="12.75" customHeight="1" x14ac:dyDescent="0.2">
      <c r="C290" s="26"/>
      <c r="D290" s="26"/>
      <c r="E290" s="26"/>
      <c r="F290" s="26"/>
      <c r="G290" s="26"/>
      <c r="H290" s="26"/>
      <c r="I290" s="26"/>
      <c r="J290" s="26"/>
      <c r="K290" s="26"/>
      <c r="L290" s="27"/>
    </row>
    <row r="291" spans="3:12" ht="12.75" customHeight="1" x14ac:dyDescent="0.2">
      <c r="C291" s="26"/>
      <c r="D291" s="26"/>
      <c r="E291" s="26"/>
      <c r="F291" s="26"/>
      <c r="G291" s="26"/>
      <c r="H291" s="26"/>
      <c r="I291" s="26"/>
      <c r="J291" s="26"/>
      <c r="K291" s="26"/>
      <c r="L291" s="27"/>
    </row>
    <row r="292" spans="3:12" ht="12.75" customHeight="1" x14ac:dyDescent="0.2">
      <c r="C292" s="26"/>
      <c r="D292" s="26"/>
      <c r="E292" s="26"/>
      <c r="F292" s="26"/>
      <c r="G292" s="26"/>
      <c r="H292" s="26"/>
      <c r="I292" s="26"/>
      <c r="J292" s="26"/>
      <c r="K292" s="26"/>
      <c r="L292" s="27"/>
    </row>
    <row r="293" spans="3:12" ht="12.75" customHeight="1" x14ac:dyDescent="0.2">
      <c r="C293" s="26"/>
      <c r="D293" s="26"/>
      <c r="E293" s="26"/>
      <c r="F293" s="26"/>
      <c r="G293" s="26"/>
      <c r="H293" s="26"/>
      <c r="I293" s="26"/>
      <c r="J293" s="26"/>
      <c r="K293" s="26"/>
      <c r="L293" s="27"/>
    </row>
    <row r="294" spans="3:12" ht="12.75" customHeight="1" x14ac:dyDescent="0.2">
      <c r="C294" s="26"/>
      <c r="D294" s="26"/>
      <c r="E294" s="26"/>
      <c r="F294" s="26"/>
      <c r="G294" s="26"/>
      <c r="H294" s="26"/>
      <c r="I294" s="26"/>
      <c r="J294" s="26"/>
      <c r="K294" s="26"/>
      <c r="L294" s="27"/>
    </row>
    <row r="295" spans="3:12" ht="12.75" customHeight="1" x14ac:dyDescent="0.2">
      <c r="C295" s="26"/>
      <c r="D295" s="26"/>
      <c r="E295" s="26"/>
      <c r="F295" s="26"/>
      <c r="G295" s="26"/>
      <c r="H295" s="26"/>
      <c r="I295" s="26"/>
      <c r="J295" s="26"/>
      <c r="K295" s="26"/>
      <c r="L295" s="27"/>
    </row>
    <row r="296" spans="3:12" ht="12.75" customHeight="1" x14ac:dyDescent="0.2">
      <c r="C296" s="26"/>
      <c r="D296" s="26"/>
      <c r="E296" s="26"/>
      <c r="F296" s="26"/>
      <c r="G296" s="26"/>
      <c r="H296" s="26"/>
      <c r="I296" s="26"/>
      <c r="J296" s="26"/>
      <c r="K296" s="26"/>
      <c r="L296" s="27"/>
    </row>
    <row r="297" spans="3:12" ht="12.75" customHeight="1" x14ac:dyDescent="0.2">
      <c r="C297" s="26"/>
      <c r="D297" s="26"/>
      <c r="E297" s="26"/>
      <c r="F297" s="26"/>
      <c r="G297" s="26"/>
      <c r="H297" s="26"/>
      <c r="I297" s="26"/>
      <c r="J297" s="26"/>
      <c r="K297" s="26"/>
      <c r="L297" s="27"/>
    </row>
    <row r="298" spans="3:12" ht="12.75" customHeight="1" x14ac:dyDescent="0.2">
      <c r="C298" s="26"/>
      <c r="D298" s="26"/>
      <c r="E298" s="26"/>
      <c r="F298" s="26"/>
      <c r="G298" s="26"/>
      <c r="H298" s="26"/>
      <c r="I298" s="26"/>
      <c r="J298" s="26"/>
      <c r="K298" s="26"/>
      <c r="L298" s="27"/>
    </row>
    <row r="299" spans="3:12" ht="12.75" customHeight="1" x14ac:dyDescent="0.2">
      <c r="C299" s="26"/>
      <c r="D299" s="26"/>
      <c r="E299" s="26"/>
      <c r="F299" s="26"/>
      <c r="G299" s="26"/>
      <c r="H299" s="26"/>
      <c r="I299" s="26"/>
      <c r="J299" s="26"/>
      <c r="K299" s="26"/>
      <c r="L299" s="27"/>
    </row>
    <row r="300" spans="3:12" ht="12.75" customHeight="1" x14ac:dyDescent="0.2">
      <c r="C300" s="26"/>
      <c r="D300" s="26"/>
      <c r="E300" s="26"/>
      <c r="F300" s="26"/>
      <c r="G300" s="26"/>
      <c r="H300" s="26"/>
      <c r="I300" s="26"/>
      <c r="J300" s="26"/>
      <c r="K300" s="26"/>
      <c r="L300" s="27"/>
    </row>
    <row r="301" spans="3:12" ht="12.75" customHeight="1" x14ac:dyDescent="0.2">
      <c r="C301" s="26"/>
      <c r="D301" s="26"/>
      <c r="E301" s="26"/>
      <c r="F301" s="26"/>
      <c r="G301" s="26"/>
      <c r="H301" s="26"/>
      <c r="I301" s="26"/>
      <c r="J301" s="26"/>
      <c r="K301" s="26"/>
      <c r="L301" s="27"/>
    </row>
    <row r="302" spans="3:12" ht="12.75" customHeight="1" x14ac:dyDescent="0.2">
      <c r="C302" s="26"/>
      <c r="D302" s="26"/>
      <c r="E302" s="26"/>
      <c r="F302" s="26"/>
      <c r="G302" s="26"/>
      <c r="H302" s="26"/>
      <c r="I302" s="26"/>
      <c r="J302" s="26"/>
      <c r="K302" s="26"/>
      <c r="L302" s="27"/>
    </row>
    <row r="303" spans="3:12" ht="12.75" customHeight="1" x14ac:dyDescent="0.2">
      <c r="C303" s="26"/>
      <c r="D303" s="26"/>
      <c r="E303" s="26"/>
      <c r="F303" s="26"/>
      <c r="G303" s="26"/>
      <c r="H303" s="26"/>
      <c r="I303" s="26"/>
      <c r="J303" s="26"/>
      <c r="K303" s="26"/>
      <c r="L303" s="27"/>
    </row>
    <row r="304" spans="3:12" ht="12.75" customHeight="1" x14ac:dyDescent="0.2">
      <c r="C304" s="26"/>
      <c r="D304" s="26"/>
      <c r="E304" s="26"/>
      <c r="F304" s="26"/>
      <c r="G304" s="26"/>
      <c r="H304" s="26"/>
      <c r="I304" s="26"/>
      <c r="J304" s="26"/>
      <c r="K304" s="26"/>
      <c r="L304" s="27"/>
    </row>
    <row r="305" spans="3:12" ht="12.75" customHeight="1" x14ac:dyDescent="0.2">
      <c r="C305" s="26"/>
      <c r="D305" s="26"/>
      <c r="E305" s="26"/>
      <c r="F305" s="26"/>
      <c r="G305" s="26"/>
      <c r="H305" s="26"/>
      <c r="I305" s="26"/>
      <c r="J305" s="26"/>
      <c r="K305" s="26"/>
      <c r="L305" s="27"/>
    </row>
    <row r="306" spans="3:12" ht="12.75" customHeight="1" x14ac:dyDescent="0.2">
      <c r="C306" s="26"/>
      <c r="D306" s="26"/>
      <c r="E306" s="26"/>
      <c r="F306" s="26"/>
      <c r="G306" s="26"/>
      <c r="H306" s="26"/>
      <c r="I306" s="26"/>
      <c r="J306" s="26"/>
      <c r="K306" s="26"/>
      <c r="L306" s="27"/>
    </row>
    <row r="307" spans="3:12" ht="12.75" customHeight="1" x14ac:dyDescent="0.2">
      <c r="C307" s="26"/>
      <c r="D307" s="26"/>
      <c r="E307" s="26"/>
      <c r="F307" s="26"/>
      <c r="G307" s="26"/>
      <c r="H307" s="26"/>
      <c r="I307" s="26"/>
      <c r="J307" s="26"/>
      <c r="K307" s="26"/>
      <c r="L307" s="27"/>
    </row>
    <row r="308" spans="3:12" ht="12.75" customHeight="1" x14ac:dyDescent="0.2">
      <c r="C308" s="26"/>
      <c r="D308" s="26"/>
      <c r="E308" s="26"/>
      <c r="F308" s="26"/>
      <c r="G308" s="26"/>
      <c r="H308" s="26"/>
      <c r="I308" s="26"/>
      <c r="J308" s="26"/>
      <c r="K308" s="26"/>
      <c r="L308" s="27"/>
    </row>
    <row r="309" spans="3:12" ht="12.75" customHeight="1" x14ac:dyDescent="0.2">
      <c r="C309" s="26"/>
      <c r="D309" s="26"/>
      <c r="E309" s="26"/>
      <c r="F309" s="26"/>
      <c r="G309" s="26"/>
      <c r="H309" s="26"/>
      <c r="I309" s="26"/>
      <c r="J309" s="26"/>
      <c r="K309" s="26"/>
      <c r="L309" s="27"/>
    </row>
    <row r="310" spans="3:12" ht="12.75" customHeight="1" x14ac:dyDescent="0.2">
      <c r="C310" s="26"/>
      <c r="D310" s="26"/>
      <c r="E310" s="26"/>
      <c r="F310" s="26"/>
      <c r="G310" s="26"/>
      <c r="H310" s="26"/>
      <c r="I310" s="26"/>
      <c r="J310" s="26"/>
      <c r="K310" s="26"/>
      <c r="L310" s="27"/>
    </row>
    <row r="311" spans="3:12" ht="12.75" customHeight="1" x14ac:dyDescent="0.2">
      <c r="C311" s="26"/>
      <c r="D311" s="26"/>
      <c r="E311" s="26"/>
      <c r="F311" s="26"/>
      <c r="G311" s="26"/>
      <c r="H311" s="26"/>
      <c r="I311" s="26"/>
      <c r="J311" s="26"/>
      <c r="K311" s="26"/>
      <c r="L311" s="27"/>
    </row>
    <row r="312" spans="3:12" ht="12.75" customHeight="1" x14ac:dyDescent="0.2">
      <c r="C312" s="26"/>
      <c r="D312" s="26"/>
      <c r="E312" s="26"/>
      <c r="F312" s="26"/>
      <c r="G312" s="26"/>
      <c r="H312" s="26"/>
      <c r="I312" s="26"/>
      <c r="J312" s="26"/>
      <c r="K312" s="26"/>
      <c r="L312" s="27"/>
    </row>
    <row r="313" spans="3:12" ht="12.75" customHeight="1" x14ac:dyDescent="0.2">
      <c r="C313" s="26"/>
      <c r="D313" s="26"/>
      <c r="E313" s="26"/>
      <c r="F313" s="26"/>
      <c r="G313" s="26"/>
      <c r="H313" s="26"/>
      <c r="I313" s="26"/>
      <c r="J313" s="26"/>
      <c r="K313" s="26"/>
      <c r="L313" s="27"/>
    </row>
    <row r="314" spans="3:12" ht="12.75" customHeight="1" x14ac:dyDescent="0.2">
      <c r="C314" s="26"/>
      <c r="D314" s="26"/>
      <c r="E314" s="26"/>
      <c r="F314" s="26"/>
      <c r="G314" s="26"/>
      <c r="H314" s="26"/>
      <c r="I314" s="26"/>
      <c r="J314" s="26"/>
      <c r="K314" s="26"/>
      <c r="L314" s="27"/>
    </row>
    <row r="315" spans="3:12" ht="12.75" customHeight="1" x14ac:dyDescent="0.2">
      <c r="C315" s="26"/>
      <c r="D315" s="26"/>
      <c r="E315" s="26"/>
      <c r="F315" s="26"/>
      <c r="G315" s="26"/>
      <c r="H315" s="26"/>
      <c r="I315" s="26"/>
      <c r="J315" s="26"/>
      <c r="K315" s="26"/>
      <c r="L315" s="27"/>
    </row>
    <row r="316" spans="3:12" ht="12.75" customHeight="1" x14ac:dyDescent="0.2">
      <c r="C316" s="26"/>
      <c r="D316" s="26"/>
      <c r="E316" s="26"/>
      <c r="F316" s="26"/>
      <c r="G316" s="26"/>
      <c r="H316" s="26"/>
      <c r="I316" s="26"/>
      <c r="J316" s="26"/>
      <c r="K316" s="26"/>
      <c r="L316" s="27"/>
    </row>
    <row r="317" spans="3:12" ht="12.75" customHeight="1" x14ac:dyDescent="0.2">
      <c r="C317" s="26"/>
      <c r="D317" s="26"/>
      <c r="E317" s="26"/>
      <c r="F317" s="26"/>
      <c r="G317" s="26"/>
      <c r="H317" s="26"/>
      <c r="I317" s="26"/>
      <c r="J317" s="26"/>
      <c r="K317" s="26"/>
      <c r="L317" s="27"/>
    </row>
    <row r="318" spans="3:12" ht="12.75" customHeight="1" x14ac:dyDescent="0.2">
      <c r="C318" s="26"/>
      <c r="D318" s="26"/>
      <c r="E318" s="26"/>
      <c r="F318" s="26"/>
      <c r="G318" s="26"/>
      <c r="H318" s="26"/>
      <c r="I318" s="26"/>
      <c r="J318" s="26"/>
      <c r="K318" s="26"/>
      <c r="L318" s="27"/>
    </row>
    <row r="319" spans="3:12" ht="12.75" customHeight="1" x14ac:dyDescent="0.2">
      <c r="C319" s="26"/>
      <c r="D319" s="26"/>
      <c r="E319" s="26"/>
      <c r="F319" s="26"/>
      <c r="G319" s="26"/>
      <c r="H319" s="26"/>
      <c r="I319" s="26"/>
      <c r="J319" s="26"/>
      <c r="K319" s="26"/>
      <c r="L319" s="27"/>
    </row>
    <row r="320" spans="3:12" ht="12.75" customHeight="1" x14ac:dyDescent="0.2">
      <c r="C320" s="26"/>
      <c r="D320" s="26"/>
      <c r="E320" s="26"/>
      <c r="F320" s="26"/>
      <c r="G320" s="26"/>
      <c r="H320" s="26"/>
      <c r="I320" s="26"/>
      <c r="J320" s="26"/>
      <c r="K320" s="26"/>
      <c r="L320" s="27"/>
    </row>
    <row r="321" spans="3:12" ht="12.75" customHeight="1" x14ac:dyDescent="0.2">
      <c r="C321" s="26"/>
      <c r="D321" s="26"/>
      <c r="E321" s="26"/>
      <c r="F321" s="26"/>
      <c r="G321" s="26"/>
      <c r="H321" s="26"/>
      <c r="I321" s="26"/>
      <c r="J321" s="26"/>
      <c r="K321" s="26"/>
      <c r="L321" s="27"/>
    </row>
    <row r="322" spans="3:12" ht="12.75" customHeight="1" x14ac:dyDescent="0.2">
      <c r="C322" s="26"/>
      <c r="D322" s="26"/>
      <c r="E322" s="26"/>
      <c r="F322" s="26"/>
      <c r="G322" s="26"/>
      <c r="H322" s="26"/>
      <c r="I322" s="26"/>
      <c r="J322" s="26"/>
      <c r="K322" s="26"/>
      <c r="L322" s="27"/>
    </row>
    <row r="323" spans="3:12" ht="12.75" customHeight="1" x14ac:dyDescent="0.2">
      <c r="C323" s="26"/>
      <c r="D323" s="26"/>
      <c r="E323" s="26"/>
      <c r="F323" s="26"/>
      <c r="G323" s="26"/>
      <c r="H323" s="26"/>
      <c r="I323" s="26"/>
      <c r="J323" s="26"/>
      <c r="K323" s="26"/>
      <c r="L323" s="27"/>
    </row>
    <row r="324" spans="3:12" ht="12.75" customHeight="1" x14ac:dyDescent="0.2">
      <c r="C324" s="26"/>
      <c r="D324" s="26"/>
      <c r="E324" s="26"/>
      <c r="F324" s="26"/>
      <c r="G324" s="26"/>
      <c r="H324" s="26"/>
      <c r="I324" s="26"/>
      <c r="J324" s="26"/>
      <c r="K324" s="26"/>
      <c r="L324" s="27"/>
    </row>
    <row r="325" spans="3:12" ht="12.75" customHeight="1" x14ac:dyDescent="0.2">
      <c r="C325" s="26"/>
      <c r="D325" s="26"/>
      <c r="E325" s="26"/>
      <c r="F325" s="26"/>
      <c r="G325" s="26"/>
      <c r="H325" s="26"/>
      <c r="I325" s="26"/>
      <c r="J325" s="26"/>
      <c r="K325" s="26"/>
      <c r="L325" s="27"/>
    </row>
    <row r="326" spans="3:12" ht="12.75" customHeight="1" x14ac:dyDescent="0.2">
      <c r="C326" s="26"/>
      <c r="D326" s="26"/>
      <c r="E326" s="26"/>
      <c r="F326" s="26"/>
      <c r="G326" s="26"/>
      <c r="H326" s="26"/>
      <c r="I326" s="26"/>
      <c r="J326" s="26"/>
      <c r="K326" s="26"/>
      <c r="L326" s="27"/>
    </row>
    <row r="327" spans="3:12" ht="12.75" customHeight="1" x14ac:dyDescent="0.2">
      <c r="C327" s="26"/>
      <c r="D327" s="26"/>
      <c r="E327" s="26"/>
      <c r="F327" s="26"/>
      <c r="G327" s="26"/>
      <c r="H327" s="26"/>
      <c r="I327" s="26"/>
      <c r="J327" s="26"/>
      <c r="K327" s="26"/>
      <c r="L327" s="27"/>
    </row>
    <row r="328" spans="3:12" ht="12.75" customHeight="1" x14ac:dyDescent="0.2">
      <c r="C328" s="26"/>
      <c r="D328" s="26"/>
      <c r="E328" s="26"/>
      <c r="F328" s="26"/>
      <c r="G328" s="26"/>
      <c r="H328" s="26"/>
      <c r="I328" s="26"/>
      <c r="J328" s="26"/>
      <c r="K328" s="26"/>
      <c r="L328" s="27"/>
    </row>
    <row r="329" spans="3:12" ht="12.75" customHeight="1" x14ac:dyDescent="0.2">
      <c r="C329" s="26"/>
      <c r="D329" s="26"/>
      <c r="E329" s="26"/>
      <c r="F329" s="26"/>
      <c r="G329" s="26"/>
      <c r="H329" s="26"/>
      <c r="I329" s="26"/>
      <c r="J329" s="26"/>
      <c r="K329" s="26"/>
      <c r="L329" s="27"/>
    </row>
    <row r="330" spans="3:12" ht="12.75" customHeight="1" x14ac:dyDescent="0.2">
      <c r="C330" s="26"/>
      <c r="D330" s="26"/>
      <c r="E330" s="26"/>
      <c r="F330" s="26"/>
      <c r="G330" s="26"/>
      <c r="H330" s="26"/>
      <c r="I330" s="26"/>
      <c r="J330" s="26"/>
      <c r="K330" s="26"/>
      <c r="L330" s="27"/>
    </row>
    <row r="331" spans="3:12" ht="12.75" customHeight="1" x14ac:dyDescent="0.2">
      <c r="C331" s="26"/>
      <c r="D331" s="26"/>
      <c r="E331" s="26"/>
      <c r="F331" s="26"/>
      <c r="G331" s="26"/>
      <c r="H331" s="26"/>
      <c r="I331" s="26"/>
      <c r="J331" s="26"/>
      <c r="K331" s="26"/>
      <c r="L331" s="27"/>
    </row>
    <row r="332" spans="3:12" ht="12.75" customHeight="1" x14ac:dyDescent="0.2">
      <c r="C332" s="26"/>
      <c r="D332" s="26"/>
      <c r="E332" s="26"/>
      <c r="F332" s="26"/>
      <c r="G332" s="26"/>
      <c r="H332" s="26"/>
      <c r="I332" s="26"/>
      <c r="J332" s="26"/>
      <c r="K332" s="26"/>
      <c r="L332" s="27"/>
    </row>
    <row r="333" spans="3:12" ht="12.75" customHeight="1" x14ac:dyDescent="0.2">
      <c r="C333" s="26"/>
      <c r="D333" s="26"/>
      <c r="E333" s="26"/>
      <c r="F333" s="26"/>
      <c r="G333" s="26"/>
      <c r="H333" s="26"/>
      <c r="I333" s="26"/>
      <c r="J333" s="26"/>
      <c r="K333" s="26"/>
      <c r="L333" s="27"/>
    </row>
    <row r="334" spans="3:12" ht="12.75" customHeight="1" x14ac:dyDescent="0.2">
      <c r="C334" s="26"/>
      <c r="D334" s="26"/>
      <c r="E334" s="26"/>
      <c r="F334" s="26"/>
      <c r="G334" s="26"/>
      <c r="H334" s="26"/>
      <c r="I334" s="26"/>
      <c r="J334" s="26"/>
      <c r="K334" s="26"/>
      <c r="L334" s="27"/>
    </row>
    <row r="335" spans="3:12" ht="12.75" customHeight="1" x14ac:dyDescent="0.2">
      <c r="C335" s="26"/>
      <c r="D335" s="26"/>
      <c r="E335" s="26"/>
      <c r="F335" s="26"/>
      <c r="G335" s="26"/>
      <c r="H335" s="26"/>
      <c r="I335" s="26"/>
      <c r="J335" s="26"/>
      <c r="K335" s="26"/>
      <c r="L335" s="27"/>
    </row>
    <row r="336" spans="3:12" ht="12.75" customHeight="1" x14ac:dyDescent="0.2">
      <c r="C336" s="26"/>
      <c r="D336" s="26"/>
      <c r="E336" s="26"/>
      <c r="F336" s="26"/>
      <c r="G336" s="26"/>
      <c r="H336" s="26"/>
      <c r="I336" s="26"/>
      <c r="J336" s="26"/>
      <c r="K336" s="26"/>
      <c r="L336" s="27"/>
    </row>
    <row r="337" spans="3:12" ht="12.75" customHeight="1" x14ac:dyDescent="0.2">
      <c r="C337" s="26"/>
      <c r="D337" s="26"/>
      <c r="E337" s="26"/>
      <c r="F337" s="26"/>
      <c r="G337" s="26"/>
      <c r="H337" s="26"/>
      <c r="I337" s="26"/>
      <c r="J337" s="26"/>
      <c r="K337" s="26"/>
      <c r="L337" s="27"/>
    </row>
    <row r="338" spans="3:12" ht="12.75" customHeight="1" x14ac:dyDescent="0.2">
      <c r="C338" s="26"/>
      <c r="D338" s="26"/>
      <c r="E338" s="26"/>
      <c r="F338" s="26"/>
      <c r="G338" s="26"/>
      <c r="H338" s="26"/>
      <c r="I338" s="26"/>
      <c r="J338" s="26"/>
      <c r="K338" s="26"/>
      <c r="L338" s="27"/>
    </row>
    <row r="339" spans="3:12" ht="12.75" customHeight="1" x14ac:dyDescent="0.2">
      <c r="C339" s="26"/>
      <c r="D339" s="26"/>
      <c r="E339" s="26"/>
      <c r="F339" s="26"/>
      <c r="G339" s="26"/>
      <c r="H339" s="26"/>
      <c r="I339" s="26"/>
      <c r="J339" s="26"/>
      <c r="K339" s="26"/>
      <c r="L339" s="27"/>
    </row>
    <row r="340" spans="3:12" ht="12.75" customHeight="1" x14ac:dyDescent="0.2">
      <c r="C340" s="26"/>
      <c r="D340" s="26"/>
      <c r="E340" s="26"/>
      <c r="F340" s="26"/>
      <c r="G340" s="26"/>
      <c r="H340" s="26"/>
      <c r="I340" s="26"/>
      <c r="J340" s="26"/>
      <c r="K340" s="26"/>
      <c r="L340" s="27"/>
    </row>
    <row r="341" spans="3:12" ht="12.75" customHeight="1" x14ac:dyDescent="0.2">
      <c r="C341" s="26"/>
      <c r="D341" s="26"/>
      <c r="E341" s="26"/>
      <c r="F341" s="26"/>
      <c r="G341" s="26"/>
      <c r="H341" s="26"/>
      <c r="I341" s="26"/>
      <c r="J341" s="26"/>
      <c r="K341" s="26"/>
      <c r="L341" s="27"/>
    </row>
    <row r="342" spans="3:12" ht="12.75" customHeight="1" x14ac:dyDescent="0.2">
      <c r="C342" s="26"/>
      <c r="D342" s="26"/>
      <c r="E342" s="26"/>
      <c r="F342" s="26"/>
      <c r="G342" s="26"/>
      <c r="H342" s="26"/>
      <c r="I342" s="26"/>
      <c r="J342" s="26"/>
      <c r="K342" s="26"/>
      <c r="L342" s="27"/>
    </row>
    <row r="343" spans="3:12" ht="12.75" customHeight="1" x14ac:dyDescent="0.2">
      <c r="C343" s="26"/>
      <c r="D343" s="26"/>
      <c r="E343" s="26"/>
      <c r="F343" s="26"/>
      <c r="G343" s="26"/>
      <c r="H343" s="26"/>
      <c r="I343" s="26"/>
      <c r="J343" s="26"/>
      <c r="K343" s="26"/>
      <c r="L343" s="27"/>
    </row>
    <row r="344" spans="3:12" ht="12.75" customHeight="1" x14ac:dyDescent="0.2">
      <c r="C344" s="26"/>
      <c r="D344" s="26"/>
      <c r="E344" s="26"/>
      <c r="F344" s="26"/>
      <c r="G344" s="26"/>
      <c r="H344" s="26"/>
      <c r="I344" s="26"/>
      <c r="J344" s="26"/>
      <c r="K344" s="26"/>
      <c r="L344" s="27"/>
    </row>
    <row r="345" spans="3:12" ht="12.75" customHeight="1" x14ac:dyDescent="0.2">
      <c r="C345" s="26"/>
      <c r="D345" s="26"/>
      <c r="E345" s="26"/>
      <c r="F345" s="26"/>
      <c r="G345" s="26"/>
      <c r="H345" s="26"/>
      <c r="I345" s="26"/>
      <c r="J345" s="26"/>
      <c r="K345" s="26"/>
      <c r="L345" s="27"/>
    </row>
    <row r="346" spans="3:12" ht="12.75" customHeight="1" x14ac:dyDescent="0.2">
      <c r="C346" s="26"/>
      <c r="D346" s="26"/>
      <c r="E346" s="26"/>
      <c r="F346" s="26"/>
      <c r="G346" s="26"/>
      <c r="H346" s="26"/>
      <c r="I346" s="26"/>
      <c r="J346" s="26"/>
      <c r="K346" s="26"/>
      <c r="L346" s="27"/>
    </row>
    <row r="347" spans="3:12" ht="12.75" customHeight="1" x14ac:dyDescent="0.2">
      <c r="C347" s="26"/>
      <c r="D347" s="26"/>
      <c r="E347" s="26"/>
      <c r="F347" s="26"/>
      <c r="G347" s="26"/>
      <c r="H347" s="26"/>
      <c r="I347" s="26"/>
      <c r="J347" s="26"/>
      <c r="K347" s="26"/>
      <c r="L347" s="27"/>
    </row>
    <row r="348" spans="3:12" ht="12.75" customHeight="1" x14ac:dyDescent="0.2">
      <c r="C348" s="26"/>
      <c r="D348" s="26"/>
      <c r="E348" s="26"/>
      <c r="F348" s="26"/>
      <c r="G348" s="26"/>
      <c r="H348" s="26"/>
      <c r="I348" s="26"/>
      <c r="J348" s="26"/>
      <c r="K348" s="26"/>
      <c r="L348" s="27"/>
    </row>
    <row r="349" spans="3:12" ht="12.75" customHeight="1" x14ac:dyDescent="0.2">
      <c r="C349" s="26"/>
      <c r="D349" s="26"/>
      <c r="E349" s="26"/>
      <c r="F349" s="26"/>
      <c r="G349" s="26"/>
      <c r="H349" s="26"/>
      <c r="I349" s="26"/>
      <c r="J349" s="26"/>
      <c r="K349" s="26"/>
      <c r="L349" s="27"/>
    </row>
    <row r="350" spans="3:12" ht="12.75" customHeight="1" x14ac:dyDescent="0.2">
      <c r="C350" s="26"/>
      <c r="D350" s="26"/>
      <c r="E350" s="26"/>
      <c r="F350" s="26"/>
      <c r="G350" s="26"/>
      <c r="H350" s="26"/>
      <c r="I350" s="26"/>
      <c r="J350" s="26"/>
      <c r="K350" s="26"/>
      <c r="L350" s="27"/>
    </row>
    <row r="351" spans="3:12" ht="12.75" customHeight="1" x14ac:dyDescent="0.2">
      <c r="C351" s="26"/>
      <c r="D351" s="26"/>
      <c r="E351" s="26"/>
      <c r="F351" s="26"/>
      <c r="G351" s="26"/>
      <c r="H351" s="26"/>
      <c r="I351" s="26"/>
      <c r="J351" s="26"/>
      <c r="K351" s="26"/>
      <c r="L351" s="27"/>
    </row>
    <row r="352" spans="3:12" ht="12.75" customHeight="1" x14ac:dyDescent="0.2">
      <c r="C352" s="26"/>
      <c r="D352" s="26"/>
      <c r="E352" s="26"/>
      <c r="F352" s="26"/>
      <c r="G352" s="26"/>
      <c r="H352" s="26"/>
      <c r="I352" s="26"/>
      <c r="J352" s="26"/>
      <c r="K352" s="26"/>
      <c r="L352" s="27"/>
    </row>
    <row r="353" spans="3:12" ht="12.75" customHeight="1" x14ac:dyDescent="0.2">
      <c r="C353" s="26"/>
      <c r="D353" s="26"/>
      <c r="E353" s="26"/>
      <c r="F353" s="26"/>
      <c r="G353" s="26"/>
      <c r="H353" s="26"/>
      <c r="I353" s="26"/>
      <c r="J353" s="26"/>
      <c r="K353" s="26"/>
      <c r="L353" s="27"/>
    </row>
    <row r="354" spans="3:12" ht="12.75" customHeight="1" x14ac:dyDescent="0.2">
      <c r="C354" s="26"/>
      <c r="D354" s="26"/>
      <c r="E354" s="26"/>
      <c r="F354" s="26"/>
      <c r="G354" s="26"/>
      <c r="H354" s="26"/>
      <c r="I354" s="26"/>
      <c r="J354" s="26"/>
      <c r="K354" s="26"/>
      <c r="L354" s="27"/>
    </row>
    <row r="355" spans="3:12" ht="12.75" customHeight="1" x14ac:dyDescent="0.2">
      <c r="C355" s="26"/>
      <c r="D355" s="26"/>
      <c r="E355" s="26"/>
      <c r="F355" s="26"/>
      <c r="G355" s="26"/>
      <c r="H355" s="26"/>
      <c r="I355" s="26"/>
      <c r="J355" s="26"/>
      <c r="K355" s="26"/>
      <c r="L355" s="27"/>
    </row>
    <row r="356" spans="3:12" ht="12.75" customHeight="1" x14ac:dyDescent="0.2">
      <c r="C356" s="26"/>
      <c r="D356" s="26"/>
      <c r="E356" s="26"/>
      <c r="F356" s="26"/>
      <c r="G356" s="26"/>
      <c r="H356" s="26"/>
      <c r="I356" s="26"/>
      <c r="J356" s="26"/>
      <c r="K356" s="26"/>
      <c r="L356" s="27"/>
    </row>
    <row r="357" spans="3:12" ht="12.75" customHeight="1" x14ac:dyDescent="0.2">
      <c r="C357" s="26"/>
      <c r="D357" s="26"/>
      <c r="E357" s="26"/>
      <c r="F357" s="26"/>
      <c r="G357" s="26"/>
      <c r="H357" s="26"/>
      <c r="I357" s="26"/>
      <c r="J357" s="26"/>
      <c r="K357" s="26"/>
      <c r="L357" s="27"/>
    </row>
    <row r="358" spans="3:12" ht="12.75" customHeight="1" x14ac:dyDescent="0.2">
      <c r="C358" s="26"/>
      <c r="D358" s="26"/>
      <c r="E358" s="26"/>
      <c r="F358" s="26"/>
      <c r="G358" s="26"/>
      <c r="H358" s="26"/>
      <c r="I358" s="26"/>
      <c r="J358" s="26"/>
      <c r="K358" s="26"/>
      <c r="L358" s="27"/>
    </row>
    <row r="359" spans="3:12" ht="12.75" customHeight="1" x14ac:dyDescent="0.2">
      <c r="C359" s="26"/>
      <c r="D359" s="26"/>
      <c r="E359" s="26"/>
      <c r="F359" s="26"/>
      <c r="G359" s="26"/>
      <c r="H359" s="26"/>
      <c r="I359" s="26"/>
      <c r="J359" s="26"/>
      <c r="K359" s="26"/>
      <c r="L359" s="27"/>
    </row>
    <row r="360" spans="3:12" ht="12.75" customHeight="1" x14ac:dyDescent="0.2">
      <c r="C360" s="26"/>
      <c r="D360" s="26"/>
      <c r="E360" s="26"/>
      <c r="F360" s="26"/>
      <c r="G360" s="26"/>
      <c r="H360" s="26"/>
      <c r="I360" s="26"/>
      <c r="J360" s="26"/>
      <c r="K360" s="26"/>
      <c r="L360" s="27"/>
    </row>
    <row r="361" spans="3:12" ht="12.75" customHeight="1" x14ac:dyDescent="0.2">
      <c r="C361" s="26"/>
      <c r="D361" s="26"/>
      <c r="E361" s="26"/>
      <c r="F361" s="26"/>
      <c r="G361" s="26"/>
      <c r="H361" s="26"/>
      <c r="I361" s="26"/>
      <c r="J361" s="26"/>
      <c r="K361" s="26"/>
      <c r="L361" s="27"/>
    </row>
    <row r="362" spans="3:12" ht="12.75" customHeight="1" x14ac:dyDescent="0.2">
      <c r="C362" s="26"/>
      <c r="D362" s="26"/>
      <c r="E362" s="26"/>
      <c r="F362" s="26"/>
      <c r="G362" s="26"/>
      <c r="H362" s="26"/>
      <c r="I362" s="26"/>
      <c r="J362" s="26"/>
      <c r="K362" s="26"/>
      <c r="L362" s="27"/>
    </row>
    <row r="363" spans="3:12" ht="12.75" customHeight="1" x14ac:dyDescent="0.2">
      <c r="C363" s="26"/>
      <c r="D363" s="26"/>
      <c r="E363" s="26"/>
      <c r="F363" s="26"/>
      <c r="G363" s="26"/>
      <c r="H363" s="26"/>
      <c r="I363" s="26"/>
      <c r="J363" s="26"/>
      <c r="K363" s="26"/>
      <c r="L363" s="27"/>
    </row>
    <row r="364" spans="3:12" ht="12.75" customHeight="1" x14ac:dyDescent="0.2">
      <c r="C364" s="26"/>
      <c r="D364" s="26"/>
      <c r="E364" s="26"/>
      <c r="F364" s="26"/>
      <c r="G364" s="26"/>
      <c r="H364" s="26"/>
      <c r="I364" s="26"/>
      <c r="J364" s="26"/>
      <c r="K364" s="26"/>
      <c r="L364" s="27"/>
    </row>
    <row r="365" spans="3:12" ht="12.75" customHeight="1" x14ac:dyDescent="0.2">
      <c r="C365" s="26"/>
      <c r="D365" s="26"/>
      <c r="E365" s="26"/>
      <c r="F365" s="26"/>
      <c r="G365" s="26"/>
      <c r="H365" s="26"/>
      <c r="I365" s="26"/>
      <c r="J365" s="26"/>
      <c r="K365" s="26"/>
      <c r="L365" s="27"/>
    </row>
    <row r="366" spans="3:12" ht="12.75" customHeight="1" x14ac:dyDescent="0.2">
      <c r="C366" s="26"/>
      <c r="D366" s="26"/>
      <c r="E366" s="26"/>
      <c r="F366" s="26"/>
      <c r="G366" s="26"/>
      <c r="H366" s="26"/>
      <c r="I366" s="26"/>
      <c r="J366" s="26"/>
      <c r="K366" s="26"/>
      <c r="L366" s="27"/>
    </row>
    <row r="367" spans="3:12" ht="12.75" customHeight="1" x14ac:dyDescent="0.2">
      <c r="C367" s="26"/>
      <c r="D367" s="26"/>
      <c r="E367" s="26"/>
      <c r="F367" s="26"/>
      <c r="G367" s="26"/>
      <c r="H367" s="26"/>
      <c r="I367" s="26"/>
      <c r="J367" s="26"/>
      <c r="K367" s="26"/>
      <c r="L367" s="27"/>
    </row>
    <row r="368" spans="3:12" ht="12.75" customHeight="1" x14ac:dyDescent="0.2">
      <c r="C368" s="26"/>
      <c r="D368" s="26"/>
      <c r="E368" s="26"/>
      <c r="F368" s="26"/>
      <c r="G368" s="26"/>
      <c r="H368" s="26"/>
      <c r="I368" s="26"/>
      <c r="J368" s="26"/>
      <c r="K368" s="26"/>
      <c r="L368" s="27"/>
    </row>
    <row r="369" spans="3:12" ht="12.75" customHeight="1" x14ac:dyDescent="0.2">
      <c r="C369" s="26"/>
      <c r="D369" s="26"/>
      <c r="E369" s="26"/>
      <c r="F369" s="26"/>
      <c r="G369" s="26"/>
      <c r="H369" s="26"/>
      <c r="I369" s="26"/>
      <c r="J369" s="26"/>
      <c r="K369" s="26"/>
      <c r="L369" s="27"/>
    </row>
    <row r="370" spans="3:12" ht="12.75" customHeight="1" x14ac:dyDescent="0.2">
      <c r="C370" s="26"/>
      <c r="D370" s="26"/>
      <c r="E370" s="26"/>
      <c r="F370" s="26"/>
      <c r="G370" s="26"/>
      <c r="H370" s="26"/>
      <c r="I370" s="26"/>
      <c r="J370" s="26"/>
      <c r="K370" s="26"/>
      <c r="L370" s="27"/>
    </row>
    <row r="371" spans="3:12" ht="12.75" customHeight="1" x14ac:dyDescent="0.2">
      <c r="C371" s="26"/>
      <c r="D371" s="26"/>
      <c r="E371" s="26"/>
      <c r="F371" s="26"/>
      <c r="G371" s="26"/>
      <c r="H371" s="26"/>
      <c r="I371" s="26"/>
      <c r="J371" s="26"/>
      <c r="K371" s="26"/>
      <c r="L371" s="27"/>
    </row>
    <row r="372" spans="3:12" ht="12.75" customHeight="1" x14ac:dyDescent="0.2">
      <c r="C372" s="26"/>
      <c r="D372" s="26"/>
      <c r="E372" s="26"/>
      <c r="F372" s="26"/>
      <c r="G372" s="26"/>
      <c r="H372" s="26"/>
      <c r="I372" s="26"/>
      <c r="J372" s="26"/>
      <c r="K372" s="26"/>
      <c r="L372" s="27"/>
    </row>
    <row r="373" spans="3:12" ht="12.75" customHeight="1" x14ac:dyDescent="0.2">
      <c r="C373" s="26"/>
      <c r="D373" s="26"/>
      <c r="E373" s="26"/>
      <c r="F373" s="26"/>
      <c r="G373" s="26"/>
      <c r="H373" s="26"/>
      <c r="I373" s="26"/>
      <c r="J373" s="26"/>
      <c r="K373" s="26"/>
      <c r="L373" s="27"/>
    </row>
    <row r="374" spans="3:12" ht="12.75" customHeight="1" x14ac:dyDescent="0.2">
      <c r="C374" s="26"/>
      <c r="D374" s="26"/>
      <c r="E374" s="26"/>
      <c r="F374" s="26"/>
      <c r="G374" s="26"/>
      <c r="H374" s="26"/>
      <c r="I374" s="26"/>
      <c r="J374" s="26"/>
      <c r="K374" s="26"/>
      <c r="L374" s="27"/>
    </row>
    <row r="375" spans="3:12" ht="12.75" customHeight="1" x14ac:dyDescent="0.2">
      <c r="C375" s="26"/>
      <c r="D375" s="26"/>
      <c r="E375" s="26"/>
      <c r="F375" s="26"/>
      <c r="G375" s="26"/>
      <c r="H375" s="26"/>
      <c r="I375" s="26"/>
      <c r="J375" s="26"/>
      <c r="K375" s="26"/>
      <c r="L375" s="27"/>
    </row>
    <row r="376" spans="3:12" ht="12.75" customHeight="1" x14ac:dyDescent="0.2">
      <c r="C376" s="26"/>
      <c r="D376" s="26"/>
      <c r="E376" s="26"/>
      <c r="F376" s="26"/>
      <c r="G376" s="26"/>
      <c r="H376" s="26"/>
      <c r="I376" s="26"/>
      <c r="J376" s="26"/>
      <c r="K376" s="26"/>
      <c r="L376" s="27"/>
    </row>
    <row r="377" spans="3:12" ht="12.75" customHeight="1" x14ac:dyDescent="0.2">
      <c r="C377" s="26"/>
      <c r="D377" s="26"/>
      <c r="E377" s="26"/>
      <c r="F377" s="26"/>
      <c r="G377" s="26"/>
      <c r="H377" s="26"/>
      <c r="I377" s="26"/>
      <c r="J377" s="26"/>
      <c r="K377" s="26"/>
      <c r="L377" s="27"/>
    </row>
    <row r="378" spans="3:12" ht="12.75" customHeight="1" x14ac:dyDescent="0.2">
      <c r="C378" s="26"/>
      <c r="D378" s="26"/>
      <c r="E378" s="26"/>
      <c r="F378" s="26"/>
      <c r="G378" s="26"/>
      <c r="H378" s="26"/>
      <c r="I378" s="26"/>
      <c r="J378" s="26"/>
      <c r="K378" s="26"/>
      <c r="L378" s="27"/>
    </row>
    <row r="379" spans="3:12" ht="12.75" customHeight="1" x14ac:dyDescent="0.2">
      <c r="C379" s="26"/>
      <c r="D379" s="26"/>
      <c r="E379" s="26"/>
      <c r="F379" s="26"/>
      <c r="G379" s="26"/>
      <c r="H379" s="26"/>
      <c r="I379" s="26"/>
      <c r="J379" s="26"/>
      <c r="K379" s="26"/>
      <c r="L379" s="27"/>
    </row>
    <row r="380" spans="3:12" ht="12.75" customHeight="1" x14ac:dyDescent="0.2">
      <c r="C380" s="26"/>
      <c r="D380" s="26"/>
      <c r="E380" s="26"/>
      <c r="F380" s="26"/>
      <c r="G380" s="26"/>
      <c r="H380" s="26"/>
      <c r="I380" s="26"/>
      <c r="J380" s="26"/>
      <c r="K380" s="26"/>
      <c r="L380" s="27"/>
    </row>
    <row r="381" spans="3:12" ht="12.75" customHeight="1" x14ac:dyDescent="0.2">
      <c r="C381" s="26"/>
      <c r="D381" s="26"/>
      <c r="E381" s="26"/>
      <c r="F381" s="26"/>
      <c r="G381" s="26"/>
      <c r="H381" s="26"/>
      <c r="I381" s="26"/>
      <c r="J381" s="26"/>
      <c r="K381" s="26"/>
      <c r="L381" s="27"/>
    </row>
    <row r="382" spans="3:12" ht="12.75" customHeight="1" x14ac:dyDescent="0.2">
      <c r="C382" s="26"/>
      <c r="D382" s="26"/>
      <c r="E382" s="26"/>
      <c r="F382" s="26"/>
      <c r="G382" s="26"/>
      <c r="H382" s="26"/>
      <c r="I382" s="26"/>
      <c r="J382" s="26"/>
      <c r="K382" s="26"/>
      <c r="L382" s="27"/>
    </row>
    <row r="383" spans="3:12" ht="12.75" customHeight="1" x14ac:dyDescent="0.2">
      <c r="C383" s="26"/>
      <c r="D383" s="26"/>
      <c r="E383" s="26"/>
      <c r="F383" s="26"/>
      <c r="G383" s="26"/>
      <c r="H383" s="26"/>
      <c r="I383" s="26"/>
      <c r="J383" s="26"/>
      <c r="K383" s="26"/>
      <c r="L383" s="27"/>
    </row>
    <row r="384" spans="3:12" ht="12.75" customHeight="1" x14ac:dyDescent="0.2">
      <c r="C384" s="26"/>
      <c r="D384" s="26"/>
      <c r="E384" s="26"/>
      <c r="F384" s="26"/>
      <c r="G384" s="26"/>
      <c r="H384" s="26"/>
      <c r="I384" s="26"/>
      <c r="J384" s="26"/>
      <c r="K384" s="26"/>
      <c r="L384" s="27"/>
    </row>
    <row r="385" spans="3:12" ht="12.75" customHeight="1" x14ac:dyDescent="0.2">
      <c r="C385" s="26"/>
      <c r="D385" s="26"/>
      <c r="E385" s="26"/>
      <c r="F385" s="26"/>
      <c r="G385" s="26"/>
      <c r="H385" s="26"/>
      <c r="I385" s="26"/>
      <c r="J385" s="26"/>
      <c r="K385" s="26"/>
      <c r="L385" s="27"/>
    </row>
    <row r="386" spans="3:12" ht="12.75" customHeight="1" x14ac:dyDescent="0.2">
      <c r="C386" s="26"/>
      <c r="D386" s="26"/>
      <c r="E386" s="26"/>
      <c r="F386" s="26"/>
      <c r="G386" s="26"/>
      <c r="H386" s="26"/>
      <c r="I386" s="26"/>
      <c r="J386" s="26"/>
      <c r="K386" s="26"/>
      <c r="L386" s="27"/>
    </row>
    <row r="387" spans="3:12" ht="12.75" customHeight="1" x14ac:dyDescent="0.2">
      <c r="C387" s="26"/>
      <c r="D387" s="26"/>
      <c r="E387" s="26"/>
      <c r="F387" s="26"/>
      <c r="G387" s="26"/>
      <c r="H387" s="26"/>
      <c r="I387" s="26"/>
      <c r="J387" s="26"/>
      <c r="K387" s="26"/>
      <c r="L387" s="27"/>
    </row>
    <row r="388" spans="3:12" ht="12.75" customHeight="1" x14ac:dyDescent="0.2">
      <c r="C388" s="26"/>
      <c r="D388" s="26"/>
      <c r="E388" s="26"/>
      <c r="F388" s="26"/>
      <c r="G388" s="26"/>
      <c r="H388" s="26"/>
      <c r="I388" s="26"/>
      <c r="J388" s="26"/>
      <c r="K388" s="26"/>
      <c r="L388" s="27"/>
    </row>
    <row r="389" spans="3:12" ht="12.75" customHeight="1" x14ac:dyDescent="0.2">
      <c r="C389" s="26"/>
      <c r="D389" s="26"/>
      <c r="E389" s="26"/>
      <c r="F389" s="26"/>
      <c r="G389" s="26"/>
      <c r="H389" s="26"/>
      <c r="I389" s="26"/>
      <c r="J389" s="26"/>
      <c r="K389" s="26"/>
      <c r="L389" s="27"/>
    </row>
    <row r="390" spans="3:12" ht="12.75" customHeight="1" x14ac:dyDescent="0.2">
      <c r="C390" s="26"/>
      <c r="D390" s="26"/>
      <c r="E390" s="26"/>
      <c r="F390" s="26"/>
      <c r="G390" s="26"/>
      <c r="H390" s="26"/>
      <c r="I390" s="26"/>
      <c r="J390" s="26"/>
      <c r="K390" s="26"/>
      <c r="L390" s="27"/>
    </row>
    <row r="391" spans="3:12" ht="12.75" customHeight="1" x14ac:dyDescent="0.2">
      <c r="C391" s="26"/>
      <c r="D391" s="26"/>
      <c r="E391" s="26"/>
      <c r="F391" s="26"/>
      <c r="G391" s="26"/>
      <c r="H391" s="26"/>
      <c r="I391" s="26"/>
      <c r="J391" s="26"/>
      <c r="K391" s="26"/>
      <c r="L391" s="27"/>
    </row>
    <row r="392" spans="3:12" ht="12.75" customHeight="1" x14ac:dyDescent="0.2">
      <c r="C392" s="26"/>
      <c r="D392" s="26"/>
      <c r="E392" s="26"/>
      <c r="F392" s="26"/>
      <c r="G392" s="26"/>
      <c r="H392" s="26"/>
      <c r="I392" s="26"/>
      <c r="J392" s="26"/>
      <c r="K392" s="26"/>
      <c r="L392" s="27"/>
    </row>
    <row r="393" spans="3:12" ht="12.75" customHeight="1" x14ac:dyDescent="0.2">
      <c r="C393" s="26"/>
      <c r="D393" s="26"/>
      <c r="E393" s="26"/>
      <c r="F393" s="26"/>
      <c r="G393" s="26"/>
      <c r="H393" s="26"/>
      <c r="I393" s="26"/>
      <c r="J393" s="26"/>
      <c r="K393" s="26"/>
      <c r="L393" s="27"/>
    </row>
    <row r="394" spans="3:12" ht="12.75" customHeight="1" x14ac:dyDescent="0.2">
      <c r="C394" s="26"/>
      <c r="D394" s="26"/>
      <c r="E394" s="26"/>
      <c r="F394" s="26"/>
      <c r="G394" s="26"/>
      <c r="H394" s="26"/>
      <c r="I394" s="26"/>
      <c r="J394" s="26"/>
      <c r="K394" s="26"/>
      <c r="L394" s="27"/>
    </row>
    <row r="395" spans="3:12" ht="12.75" customHeight="1" x14ac:dyDescent="0.2">
      <c r="C395" s="26"/>
      <c r="D395" s="26"/>
      <c r="E395" s="26"/>
      <c r="F395" s="26"/>
      <c r="G395" s="26"/>
      <c r="H395" s="26"/>
      <c r="I395" s="26"/>
      <c r="J395" s="26"/>
      <c r="K395" s="26"/>
      <c r="L395" s="27"/>
    </row>
    <row r="396" spans="3:12" ht="12.75" customHeight="1" x14ac:dyDescent="0.2">
      <c r="C396" s="26"/>
      <c r="D396" s="26"/>
      <c r="E396" s="26"/>
      <c r="F396" s="26"/>
      <c r="G396" s="26"/>
      <c r="H396" s="26"/>
      <c r="I396" s="26"/>
      <c r="J396" s="26"/>
      <c r="K396" s="26"/>
      <c r="L396" s="27"/>
    </row>
    <row r="397" spans="3:12" ht="12.75" customHeight="1" x14ac:dyDescent="0.2">
      <c r="C397" s="26"/>
      <c r="D397" s="26"/>
      <c r="E397" s="26"/>
      <c r="F397" s="26"/>
      <c r="G397" s="26"/>
      <c r="H397" s="26"/>
      <c r="I397" s="26"/>
      <c r="J397" s="26"/>
      <c r="K397" s="26"/>
      <c r="L397" s="27"/>
    </row>
    <row r="398" spans="3:12" ht="12.75" customHeight="1" x14ac:dyDescent="0.2">
      <c r="C398" s="26"/>
      <c r="D398" s="26"/>
      <c r="E398" s="26"/>
      <c r="F398" s="26"/>
      <c r="G398" s="26"/>
      <c r="H398" s="26"/>
      <c r="I398" s="26"/>
      <c r="J398" s="26"/>
      <c r="K398" s="26"/>
      <c r="L398" s="27"/>
    </row>
    <row r="399" spans="3:12" ht="12.75" customHeight="1" x14ac:dyDescent="0.2">
      <c r="C399" s="26"/>
      <c r="D399" s="26"/>
      <c r="E399" s="26"/>
      <c r="F399" s="26"/>
      <c r="G399" s="26"/>
      <c r="H399" s="26"/>
      <c r="I399" s="26"/>
      <c r="J399" s="26"/>
      <c r="K399" s="26"/>
      <c r="L399" s="27"/>
    </row>
    <row r="400" spans="3:12" ht="12.75" customHeight="1" x14ac:dyDescent="0.2">
      <c r="C400" s="26"/>
      <c r="D400" s="26"/>
      <c r="E400" s="26"/>
      <c r="F400" s="26"/>
      <c r="G400" s="26"/>
      <c r="H400" s="26"/>
      <c r="I400" s="26"/>
      <c r="J400" s="26"/>
      <c r="K400" s="26"/>
      <c r="L400" s="27"/>
    </row>
    <row r="401" spans="3:12" ht="12.75" customHeight="1" x14ac:dyDescent="0.2">
      <c r="C401" s="26"/>
      <c r="D401" s="26"/>
      <c r="E401" s="26"/>
      <c r="F401" s="26"/>
      <c r="G401" s="26"/>
      <c r="H401" s="26"/>
      <c r="I401" s="26"/>
      <c r="J401" s="26"/>
      <c r="K401" s="26"/>
      <c r="L401" s="27"/>
    </row>
    <row r="402" spans="3:12" ht="12.75" customHeight="1" x14ac:dyDescent="0.2">
      <c r="C402" s="26"/>
      <c r="D402" s="26"/>
      <c r="E402" s="26"/>
      <c r="F402" s="26"/>
      <c r="G402" s="26"/>
      <c r="H402" s="26"/>
      <c r="I402" s="26"/>
      <c r="J402" s="26"/>
      <c r="K402" s="26"/>
      <c r="L402" s="27"/>
    </row>
    <row r="403" spans="3:12" ht="12.75" customHeight="1" x14ac:dyDescent="0.2">
      <c r="C403" s="26"/>
      <c r="D403" s="26"/>
      <c r="E403" s="26"/>
      <c r="F403" s="26"/>
      <c r="G403" s="26"/>
      <c r="H403" s="26"/>
      <c r="I403" s="26"/>
      <c r="J403" s="26"/>
      <c r="K403" s="26"/>
      <c r="L403" s="27"/>
    </row>
    <row r="404" spans="3:12" ht="12.75" customHeight="1" x14ac:dyDescent="0.2">
      <c r="C404" s="26"/>
      <c r="D404" s="26"/>
      <c r="E404" s="26"/>
      <c r="F404" s="26"/>
      <c r="G404" s="26"/>
      <c r="H404" s="26"/>
      <c r="I404" s="26"/>
      <c r="J404" s="26"/>
      <c r="K404" s="26"/>
      <c r="L404" s="27"/>
    </row>
    <row r="405" spans="3:12" ht="12.75" customHeight="1" x14ac:dyDescent="0.2">
      <c r="C405" s="26"/>
      <c r="D405" s="26"/>
      <c r="E405" s="26"/>
      <c r="F405" s="26"/>
      <c r="G405" s="26"/>
      <c r="H405" s="26"/>
      <c r="I405" s="26"/>
      <c r="J405" s="26"/>
      <c r="K405" s="26"/>
      <c r="L405" s="27"/>
    </row>
    <row r="406" spans="3:12" ht="12.75" customHeight="1" x14ac:dyDescent="0.2">
      <c r="C406" s="26"/>
      <c r="D406" s="26"/>
      <c r="E406" s="26"/>
      <c r="F406" s="26"/>
      <c r="G406" s="26"/>
      <c r="H406" s="26"/>
      <c r="I406" s="26"/>
      <c r="J406" s="26"/>
      <c r="K406" s="26"/>
      <c r="L406" s="27"/>
    </row>
    <row r="407" spans="3:12" ht="12.75" customHeight="1" x14ac:dyDescent="0.2">
      <c r="C407" s="26"/>
      <c r="D407" s="26"/>
      <c r="E407" s="26"/>
      <c r="F407" s="26"/>
      <c r="G407" s="26"/>
      <c r="H407" s="26"/>
      <c r="I407" s="26"/>
      <c r="J407" s="26"/>
      <c r="K407" s="26"/>
      <c r="L407" s="27"/>
    </row>
    <row r="408" spans="3:12" ht="12.75" customHeight="1" x14ac:dyDescent="0.2">
      <c r="C408" s="26"/>
      <c r="D408" s="26"/>
      <c r="E408" s="26"/>
      <c r="F408" s="26"/>
      <c r="G408" s="26"/>
      <c r="H408" s="26"/>
      <c r="I408" s="26"/>
      <c r="J408" s="26"/>
      <c r="K408" s="26"/>
      <c r="L408" s="27"/>
    </row>
    <row r="409" spans="3:12" ht="12.75" customHeight="1" x14ac:dyDescent="0.2">
      <c r="C409" s="26"/>
      <c r="D409" s="26"/>
      <c r="E409" s="26"/>
      <c r="F409" s="26"/>
      <c r="G409" s="26"/>
      <c r="H409" s="26"/>
      <c r="I409" s="26"/>
      <c r="J409" s="26"/>
      <c r="K409" s="26"/>
      <c r="L409" s="27"/>
    </row>
    <row r="410" spans="3:12" ht="12.75" customHeight="1" x14ac:dyDescent="0.2">
      <c r="C410" s="26"/>
      <c r="D410" s="26"/>
      <c r="E410" s="26"/>
      <c r="F410" s="26"/>
      <c r="G410" s="26"/>
      <c r="H410" s="26"/>
      <c r="I410" s="26"/>
      <c r="J410" s="26"/>
      <c r="K410" s="26"/>
      <c r="L410" s="27"/>
    </row>
    <row r="411" spans="3:12" ht="12.75" customHeight="1" x14ac:dyDescent="0.2">
      <c r="C411" s="26"/>
      <c r="D411" s="26"/>
      <c r="E411" s="26"/>
      <c r="F411" s="26"/>
      <c r="G411" s="26"/>
      <c r="H411" s="26"/>
      <c r="I411" s="26"/>
      <c r="J411" s="26"/>
      <c r="K411" s="26"/>
      <c r="L411" s="27"/>
    </row>
    <row r="412" spans="3:12" ht="12.75" customHeight="1" x14ac:dyDescent="0.2">
      <c r="C412" s="26"/>
      <c r="D412" s="26"/>
      <c r="E412" s="26"/>
      <c r="F412" s="26"/>
      <c r="G412" s="26"/>
      <c r="H412" s="26"/>
      <c r="I412" s="26"/>
      <c r="J412" s="26"/>
      <c r="K412" s="26"/>
      <c r="L412" s="27"/>
    </row>
    <row r="413" spans="3:12" ht="12.75" customHeight="1" x14ac:dyDescent="0.2">
      <c r="C413" s="26"/>
      <c r="D413" s="26"/>
      <c r="E413" s="26"/>
      <c r="F413" s="26"/>
      <c r="G413" s="26"/>
      <c r="H413" s="26"/>
      <c r="I413" s="26"/>
      <c r="J413" s="26"/>
      <c r="K413" s="26"/>
      <c r="L413" s="27"/>
    </row>
    <row r="414" spans="3:12" ht="12.75" customHeight="1" x14ac:dyDescent="0.2">
      <c r="C414" s="26"/>
      <c r="D414" s="26"/>
      <c r="E414" s="26"/>
      <c r="F414" s="26"/>
      <c r="G414" s="26"/>
      <c r="H414" s="26"/>
      <c r="I414" s="26"/>
      <c r="J414" s="26"/>
      <c r="K414" s="26"/>
      <c r="L414" s="27"/>
    </row>
    <row r="415" spans="3:12" ht="12.75" customHeight="1" x14ac:dyDescent="0.2">
      <c r="C415" s="26"/>
      <c r="D415" s="26"/>
      <c r="E415" s="26"/>
      <c r="F415" s="26"/>
      <c r="G415" s="26"/>
      <c r="H415" s="26"/>
      <c r="I415" s="26"/>
      <c r="J415" s="26"/>
      <c r="K415" s="26"/>
      <c r="L415" s="27"/>
    </row>
    <row r="416" spans="3:12" ht="12.75" customHeight="1" x14ac:dyDescent="0.2">
      <c r="C416" s="26"/>
      <c r="D416" s="26"/>
      <c r="E416" s="26"/>
      <c r="F416" s="26"/>
      <c r="G416" s="26"/>
      <c r="H416" s="26"/>
      <c r="I416" s="26"/>
      <c r="J416" s="26"/>
      <c r="K416" s="26"/>
      <c r="L416" s="27"/>
    </row>
    <row r="417" spans="3:12" ht="12.75" customHeight="1" x14ac:dyDescent="0.2">
      <c r="C417" s="26"/>
      <c r="D417" s="26"/>
      <c r="E417" s="26"/>
      <c r="F417" s="26"/>
      <c r="G417" s="26"/>
      <c r="H417" s="26"/>
      <c r="I417" s="26"/>
      <c r="J417" s="26"/>
      <c r="K417" s="26"/>
      <c r="L417" s="27"/>
    </row>
    <row r="418" spans="3:12" ht="12.75" customHeight="1" x14ac:dyDescent="0.2">
      <c r="C418" s="26"/>
      <c r="D418" s="26"/>
      <c r="E418" s="26"/>
      <c r="F418" s="26"/>
      <c r="G418" s="26"/>
      <c r="H418" s="26"/>
      <c r="I418" s="26"/>
      <c r="J418" s="26"/>
      <c r="K418" s="26"/>
      <c r="L418" s="27"/>
    </row>
    <row r="419" spans="3:12" ht="12.75" customHeight="1" x14ac:dyDescent="0.2">
      <c r="C419" s="26"/>
      <c r="D419" s="26"/>
      <c r="E419" s="26"/>
      <c r="F419" s="26"/>
      <c r="G419" s="26"/>
      <c r="H419" s="26"/>
      <c r="I419" s="26"/>
      <c r="J419" s="26"/>
      <c r="K419" s="26"/>
      <c r="L419" s="27"/>
    </row>
    <row r="420" spans="3:12" ht="12.75" customHeight="1" x14ac:dyDescent="0.2">
      <c r="C420" s="26"/>
      <c r="D420" s="26"/>
      <c r="E420" s="26"/>
      <c r="F420" s="26"/>
      <c r="G420" s="26"/>
      <c r="H420" s="26"/>
      <c r="I420" s="26"/>
      <c r="J420" s="26"/>
      <c r="K420" s="26"/>
      <c r="L420" s="27"/>
    </row>
    <row r="421" spans="3:12" ht="12.75" customHeight="1" x14ac:dyDescent="0.2">
      <c r="C421" s="26"/>
      <c r="D421" s="26"/>
      <c r="E421" s="26"/>
      <c r="F421" s="26"/>
      <c r="G421" s="26"/>
      <c r="H421" s="26"/>
      <c r="I421" s="26"/>
      <c r="J421" s="26"/>
      <c r="K421" s="26"/>
      <c r="L421" s="27"/>
    </row>
    <row r="422" spans="3:12" ht="12.75" customHeight="1" x14ac:dyDescent="0.2">
      <c r="C422" s="26"/>
      <c r="D422" s="26"/>
      <c r="E422" s="26"/>
      <c r="F422" s="26"/>
      <c r="G422" s="26"/>
      <c r="H422" s="26"/>
      <c r="I422" s="26"/>
      <c r="J422" s="26"/>
      <c r="K422" s="26"/>
      <c r="L422" s="27"/>
    </row>
    <row r="423" spans="3:12" ht="12.75" customHeight="1" x14ac:dyDescent="0.2">
      <c r="C423" s="26"/>
      <c r="D423" s="26"/>
      <c r="E423" s="26"/>
      <c r="F423" s="26"/>
      <c r="G423" s="26"/>
      <c r="H423" s="26"/>
      <c r="I423" s="26"/>
      <c r="J423" s="26"/>
      <c r="K423" s="26"/>
      <c r="L423" s="27"/>
    </row>
    <row r="424" spans="3:12" ht="12.75" customHeight="1" x14ac:dyDescent="0.2">
      <c r="C424" s="26"/>
      <c r="D424" s="26"/>
      <c r="E424" s="26"/>
      <c r="F424" s="26"/>
      <c r="G424" s="26"/>
      <c r="H424" s="26"/>
      <c r="I424" s="26"/>
      <c r="J424" s="26"/>
      <c r="K424" s="26"/>
      <c r="L424" s="27"/>
    </row>
    <row r="425" spans="3:12" ht="12.75" customHeight="1" x14ac:dyDescent="0.2">
      <c r="C425" s="26"/>
      <c r="D425" s="26"/>
      <c r="E425" s="26"/>
      <c r="F425" s="26"/>
      <c r="G425" s="26"/>
      <c r="H425" s="26"/>
      <c r="I425" s="26"/>
      <c r="J425" s="26"/>
      <c r="K425" s="26"/>
      <c r="L425" s="27"/>
    </row>
    <row r="426" spans="3:12" ht="12.75" customHeight="1" x14ac:dyDescent="0.2">
      <c r="C426" s="26"/>
      <c r="D426" s="26"/>
      <c r="E426" s="26"/>
      <c r="F426" s="26"/>
      <c r="G426" s="26"/>
      <c r="H426" s="26"/>
      <c r="I426" s="26"/>
      <c r="J426" s="26"/>
      <c r="K426" s="26"/>
      <c r="L426" s="27"/>
    </row>
    <row r="427" spans="3:12" ht="12.75" customHeight="1" x14ac:dyDescent="0.2">
      <c r="C427" s="26"/>
      <c r="D427" s="26"/>
      <c r="E427" s="26"/>
      <c r="F427" s="26"/>
      <c r="G427" s="26"/>
      <c r="H427" s="26"/>
      <c r="I427" s="26"/>
      <c r="J427" s="26"/>
      <c r="K427" s="26"/>
      <c r="L427" s="27"/>
    </row>
    <row r="428" spans="3:12" ht="12.75" customHeight="1" x14ac:dyDescent="0.2">
      <c r="C428" s="26"/>
      <c r="D428" s="26"/>
      <c r="E428" s="26"/>
      <c r="F428" s="26"/>
      <c r="G428" s="26"/>
      <c r="H428" s="26"/>
      <c r="I428" s="26"/>
      <c r="J428" s="26"/>
      <c r="K428" s="26"/>
      <c r="L428" s="27"/>
    </row>
    <row r="429" spans="3:12" ht="12.75" customHeight="1" x14ac:dyDescent="0.2">
      <c r="C429" s="26"/>
      <c r="D429" s="26"/>
      <c r="E429" s="26"/>
      <c r="F429" s="26"/>
      <c r="G429" s="26"/>
      <c r="H429" s="26"/>
      <c r="I429" s="26"/>
      <c r="J429" s="26"/>
      <c r="K429" s="26"/>
      <c r="L429" s="27"/>
    </row>
    <row r="430" spans="3:12" ht="12.75" customHeight="1" x14ac:dyDescent="0.2">
      <c r="C430" s="26"/>
      <c r="D430" s="26"/>
      <c r="E430" s="26"/>
      <c r="F430" s="26"/>
      <c r="G430" s="26"/>
      <c r="H430" s="26"/>
      <c r="I430" s="26"/>
      <c r="J430" s="26"/>
      <c r="K430" s="26"/>
      <c r="L430" s="27"/>
    </row>
    <row r="431" spans="3:12" ht="12.75" customHeight="1" x14ac:dyDescent="0.2">
      <c r="C431" s="26"/>
      <c r="D431" s="26"/>
      <c r="E431" s="26"/>
      <c r="F431" s="26"/>
      <c r="G431" s="26"/>
      <c r="H431" s="26"/>
      <c r="I431" s="26"/>
      <c r="J431" s="26"/>
      <c r="K431" s="26"/>
      <c r="L431" s="27"/>
    </row>
    <row r="432" spans="3:12" ht="12.75" customHeight="1" x14ac:dyDescent="0.2">
      <c r="C432" s="26"/>
      <c r="D432" s="26"/>
      <c r="E432" s="26"/>
      <c r="F432" s="26"/>
      <c r="G432" s="26"/>
      <c r="H432" s="26"/>
      <c r="I432" s="26"/>
      <c r="J432" s="26"/>
      <c r="K432" s="26"/>
      <c r="L432" s="27"/>
    </row>
    <row r="433" spans="3:12" ht="12.75" customHeight="1" x14ac:dyDescent="0.2">
      <c r="C433" s="26"/>
      <c r="D433" s="26"/>
      <c r="E433" s="26"/>
      <c r="F433" s="26"/>
      <c r="G433" s="26"/>
      <c r="H433" s="26"/>
      <c r="I433" s="26"/>
      <c r="J433" s="26"/>
      <c r="K433" s="26"/>
      <c r="L433" s="27"/>
    </row>
    <row r="434" spans="3:12" ht="12.75" customHeight="1" x14ac:dyDescent="0.2">
      <c r="C434" s="26"/>
      <c r="D434" s="26"/>
      <c r="E434" s="26"/>
      <c r="F434" s="26"/>
      <c r="G434" s="26"/>
      <c r="H434" s="26"/>
      <c r="I434" s="26"/>
      <c r="J434" s="26"/>
      <c r="K434" s="26"/>
      <c r="L434" s="27"/>
    </row>
    <row r="435" spans="3:12" ht="12.75" customHeight="1" x14ac:dyDescent="0.2">
      <c r="C435" s="26"/>
      <c r="D435" s="26"/>
      <c r="E435" s="26"/>
      <c r="F435" s="26"/>
      <c r="G435" s="26"/>
      <c r="H435" s="26"/>
      <c r="I435" s="26"/>
      <c r="J435" s="26"/>
      <c r="K435" s="26"/>
      <c r="L435" s="27"/>
    </row>
    <row r="436" spans="3:12" ht="12.75" customHeight="1" x14ac:dyDescent="0.2">
      <c r="C436" s="26"/>
      <c r="D436" s="26"/>
      <c r="E436" s="26"/>
      <c r="F436" s="26"/>
      <c r="G436" s="26"/>
      <c r="H436" s="26"/>
      <c r="I436" s="26"/>
      <c r="J436" s="26"/>
      <c r="K436" s="26"/>
      <c r="L436" s="27"/>
    </row>
    <row r="437" spans="3:12" ht="12.75" customHeight="1" x14ac:dyDescent="0.2">
      <c r="C437" s="26"/>
      <c r="D437" s="26"/>
      <c r="E437" s="26"/>
      <c r="F437" s="26"/>
      <c r="G437" s="26"/>
      <c r="H437" s="26"/>
      <c r="I437" s="26"/>
      <c r="J437" s="26"/>
      <c r="K437" s="26"/>
      <c r="L437" s="27"/>
    </row>
    <row r="438" spans="3:12" ht="12.75" customHeight="1" x14ac:dyDescent="0.2">
      <c r="C438" s="26"/>
      <c r="D438" s="26"/>
      <c r="E438" s="26"/>
      <c r="F438" s="26"/>
      <c r="G438" s="26"/>
      <c r="H438" s="26"/>
      <c r="I438" s="26"/>
      <c r="J438" s="26"/>
      <c r="K438" s="26"/>
      <c r="L438" s="27"/>
    </row>
    <row r="439" spans="3:12" ht="12.75" customHeight="1" x14ac:dyDescent="0.2">
      <c r="C439" s="26"/>
      <c r="D439" s="26"/>
      <c r="E439" s="26"/>
      <c r="F439" s="26"/>
      <c r="G439" s="26"/>
      <c r="H439" s="26"/>
      <c r="I439" s="26"/>
      <c r="J439" s="26"/>
      <c r="K439" s="26"/>
      <c r="L439" s="27"/>
    </row>
    <row r="440" spans="3:12" ht="12.75" customHeight="1" x14ac:dyDescent="0.2">
      <c r="C440" s="26"/>
      <c r="D440" s="26"/>
      <c r="E440" s="26"/>
      <c r="F440" s="26"/>
      <c r="G440" s="26"/>
      <c r="H440" s="26"/>
      <c r="I440" s="26"/>
      <c r="J440" s="26"/>
      <c r="K440" s="26"/>
      <c r="L440" s="27"/>
    </row>
    <row r="441" spans="3:12" ht="12.75" customHeight="1" x14ac:dyDescent="0.2">
      <c r="C441" s="26"/>
      <c r="D441" s="26"/>
      <c r="E441" s="26"/>
      <c r="F441" s="26"/>
      <c r="G441" s="26"/>
      <c r="H441" s="26"/>
      <c r="I441" s="26"/>
      <c r="J441" s="26"/>
      <c r="K441" s="26"/>
      <c r="L441" s="27"/>
    </row>
    <row r="442" spans="3:12" ht="12.75" customHeight="1" x14ac:dyDescent="0.2">
      <c r="C442" s="26"/>
      <c r="D442" s="26"/>
      <c r="E442" s="26"/>
      <c r="F442" s="26"/>
      <c r="G442" s="26"/>
      <c r="H442" s="26"/>
      <c r="I442" s="26"/>
      <c r="J442" s="26"/>
      <c r="K442" s="26"/>
      <c r="L442" s="27"/>
    </row>
    <row r="443" spans="3:12" ht="12.75" customHeight="1" x14ac:dyDescent="0.2">
      <c r="C443" s="26"/>
      <c r="D443" s="26"/>
      <c r="E443" s="26"/>
      <c r="F443" s="26"/>
      <c r="G443" s="26"/>
      <c r="H443" s="26"/>
      <c r="I443" s="26"/>
      <c r="J443" s="26"/>
      <c r="K443" s="26"/>
      <c r="L443" s="27"/>
    </row>
    <row r="444" spans="3:12" ht="12.75" customHeight="1" x14ac:dyDescent="0.2">
      <c r="C444" s="26"/>
      <c r="D444" s="26"/>
      <c r="E444" s="26"/>
      <c r="F444" s="26"/>
      <c r="G444" s="26"/>
      <c r="H444" s="26"/>
      <c r="I444" s="26"/>
      <c r="J444" s="26"/>
      <c r="K444" s="26"/>
      <c r="L444" s="27"/>
    </row>
    <row r="445" spans="3:12" ht="12.75" customHeight="1" x14ac:dyDescent="0.2">
      <c r="C445" s="26"/>
      <c r="D445" s="26"/>
      <c r="E445" s="26"/>
      <c r="F445" s="26"/>
      <c r="G445" s="26"/>
      <c r="H445" s="26"/>
      <c r="I445" s="26"/>
      <c r="J445" s="26"/>
      <c r="K445" s="26"/>
      <c r="L445" s="27"/>
    </row>
    <row r="446" spans="3:12" ht="12.75" customHeight="1" x14ac:dyDescent="0.2">
      <c r="C446" s="26"/>
      <c r="D446" s="26"/>
      <c r="E446" s="26"/>
      <c r="F446" s="26"/>
      <c r="G446" s="26"/>
      <c r="H446" s="26"/>
      <c r="I446" s="26"/>
      <c r="J446" s="26"/>
      <c r="K446" s="26"/>
      <c r="L446" s="27"/>
    </row>
    <row r="447" spans="3:12" ht="12.75" customHeight="1" x14ac:dyDescent="0.2">
      <c r="C447" s="26"/>
      <c r="D447" s="26"/>
      <c r="E447" s="26"/>
      <c r="F447" s="26"/>
      <c r="G447" s="26"/>
      <c r="H447" s="26"/>
      <c r="I447" s="26"/>
      <c r="J447" s="26"/>
      <c r="K447" s="26"/>
      <c r="L447" s="27"/>
    </row>
    <row r="448" spans="3:12" ht="12.75" customHeight="1" x14ac:dyDescent="0.2">
      <c r="C448" s="26"/>
      <c r="D448" s="26"/>
      <c r="E448" s="26"/>
      <c r="F448" s="26"/>
      <c r="G448" s="26"/>
      <c r="H448" s="26"/>
      <c r="I448" s="26"/>
      <c r="J448" s="26"/>
      <c r="K448" s="26"/>
      <c r="L448" s="27"/>
    </row>
    <row r="449" spans="3:12" ht="12.75" customHeight="1" x14ac:dyDescent="0.2">
      <c r="C449" s="26"/>
      <c r="D449" s="26"/>
      <c r="E449" s="26"/>
      <c r="F449" s="26"/>
      <c r="G449" s="26"/>
      <c r="H449" s="26"/>
      <c r="I449" s="26"/>
      <c r="J449" s="26"/>
      <c r="K449" s="26"/>
      <c r="L449" s="27"/>
    </row>
    <row r="450" spans="3:12" ht="12.75" customHeight="1" x14ac:dyDescent="0.2">
      <c r="C450" s="26"/>
      <c r="D450" s="26"/>
      <c r="E450" s="26"/>
      <c r="F450" s="26"/>
      <c r="G450" s="26"/>
      <c r="H450" s="26"/>
      <c r="I450" s="26"/>
      <c r="J450" s="26"/>
      <c r="K450" s="26"/>
      <c r="L450" s="27"/>
    </row>
    <row r="451" spans="3:12" ht="12.75" customHeight="1" x14ac:dyDescent="0.2">
      <c r="C451" s="26"/>
      <c r="D451" s="26"/>
      <c r="E451" s="26"/>
      <c r="F451" s="26"/>
      <c r="G451" s="26"/>
      <c r="H451" s="26"/>
      <c r="I451" s="26"/>
      <c r="J451" s="26"/>
      <c r="K451" s="26"/>
      <c r="L451" s="27"/>
    </row>
    <row r="452" spans="3:12" ht="12.75" customHeight="1" x14ac:dyDescent="0.2">
      <c r="C452" s="26"/>
      <c r="D452" s="26"/>
      <c r="E452" s="26"/>
      <c r="F452" s="26"/>
      <c r="G452" s="26"/>
      <c r="H452" s="26"/>
      <c r="I452" s="26"/>
      <c r="J452" s="26"/>
      <c r="K452" s="26"/>
      <c r="L452" s="27"/>
    </row>
    <row r="453" spans="3:12" ht="12.75" customHeight="1" x14ac:dyDescent="0.2">
      <c r="C453" s="26"/>
      <c r="D453" s="26"/>
      <c r="E453" s="26"/>
      <c r="F453" s="26"/>
      <c r="G453" s="26"/>
      <c r="H453" s="26"/>
      <c r="I453" s="26"/>
      <c r="J453" s="26"/>
      <c r="K453" s="26"/>
      <c r="L453" s="27"/>
    </row>
    <row r="454" spans="3:12" ht="12.75" customHeight="1" x14ac:dyDescent="0.2">
      <c r="C454" s="26"/>
      <c r="D454" s="26"/>
      <c r="E454" s="26"/>
      <c r="F454" s="26"/>
      <c r="G454" s="26"/>
      <c r="H454" s="26"/>
      <c r="I454" s="26"/>
      <c r="J454" s="26"/>
      <c r="K454" s="26"/>
      <c r="L454" s="27"/>
    </row>
    <row r="455" spans="3:12" ht="12.75" customHeight="1" x14ac:dyDescent="0.2">
      <c r="C455" s="26"/>
      <c r="D455" s="26"/>
      <c r="E455" s="26"/>
      <c r="F455" s="26"/>
      <c r="G455" s="26"/>
      <c r="H455" s="26"/>
      <c r="I455" s="26"/>
      <c r="J455" s="26"/>
      <c r="K455" s="26"/>
      <c r="L455" s="27"/>
    </row>
    <row r="456" spans="3:12" ht="12.75" customHeight="1" x14ac:dyDescent="0.2">
      <c r="C456" s="26"/>
      <c r="D456" s="26"/>
      <c r="E456" s="26"/>
      <c r="F456" s="26"/>
      <c r="G456" s="26"/>
      <c r="H456" s="26"/>
      <c r="I456" s="26"/>
      <c r="J456" s="26"/>
      <c r="K456" s="26"/>
      <c r="L456" s="27"/>
    </row>
    <row r="457" spans="3:12" ht="12.75" customHeight="1" x14ac:dyDescent="0.2">
      <c r="C457" s="26"/>
      <c r="D457" s="26"/>
      <c r="E457" s="26"/>
      <c r="F457" s="26"/>
      <c r="G457" s="26"/>
      <c r="H457" s="26"/>
      <c r="I457" s="26"/>
      <c r="J457" s="26"/>
      <c r="K457" s="26"/>
      <c r="L457" s="27"/>
    </row>
    <row r="458" spans="3:12" ht="12.75" customHeight="1" x14ac:dyDescent="0.2">
      <c r="C458" s="26"/>
      <c r="D458" s="26"/>
      <c r="E458" s="26"/>
      <c r="F458" s="26"/>
      <c r="G458" s="26"/>
      <c r="H458" s="26"/>
      <c r="I458" s="26"/>
      <c r="J458" s="26"/>
      <c r="K458" s="26"/>
      <c r="L458" s="27"/>
    </row>
    <row r="459" spans="3:12" ht="12.75" customHeight="1" x14ac:dyDescent="0.2">
      <c r="C459" s="26"/>
      <c r="D459" s="26"/>
      <c r="E459" s="26"/>
      <c r="F459" s="26"/>
      <c r="G459" s="26"/>
      <c r="H459" s="26"/>
      <c r="I459" s="26"/>
      <c r="J459" s="26"/>
      <c r="K459" s="26"/>
      <c r="L459" s="27"/>
    </row>
    <row r="460" spans="3:12" ht="12.75" customHeight="1" x14ac:dyDescent="0.2">
      <c r="C460" s="26"/>
      <c r="D460" s="26"/>
      <c r="E460" s="26"/>
      <c r="F460" s="26"/>
      <c r="G460" s="26"/>
      <c r="H460" s="26"/>
      <c r="I460" s="26"/>
      <c r="J460" s="26"/>
      <c r="K460" s="26"/>
      <c r="L460" s="27"/>
    </row>
    <row r="461" spans="3:12" ht="12.75" customHeight="1" x14ac:dyDescent="0.2">
      <c r="C461" s="26"/>
      <c r="D461" s="26"/>
      <c r="E461" s="26"/>
      <c r="F461" s="26"/>
      <c r="G461" s="26"/>
      <c r="H461" s="26"/>
      <c r="I461" s="26"/>
      <c r="J461" s="26"/>
      <c r="K461" s="26"/>
      <c r="L461" s="27"/>
    </row>
    <row r="462" spans="3:12" ht="12.75" customHeight="1" x14ac:dyDescent="0.2">
      <c r="C462" s="26"/>
      <c r="D462" s="26"/>
      <c r="E462" s="26"/>
      <c r="F462" s="26"/>
      <c r="G462" s="26"/>
      <c r="H462" s="26"/>
      <c r="I462" s="26"/>
      <c r="J462" s="26"/>
      <c r="K462" s="26"/>
      <c r="L462" s="27"/>
    </row>
    <row r="463" spans="3:12" ht="12.75" customHeight="1" x14ac:dyDescent="0.2">
      <c r="C463" s="26"/>
      <c r="D463" s="26"/>
      <c r="E463" s="26"/>
      <c r="F463" s="26"/>
      <c r="G463" s="26"/>
      <c r="H463" s="26"/>
      <c r="I463" s="26"/>
      <c r="J463" s="26"/>
      <c r="K463" s="26"/>
      <c r="L463" s="27"/>
    </row>
    <row r="464" spans="3:12" ht="12.75" customHeight="1" x14ac:dyDescent="0.2">
      <c r="C464" s="26"/>
      <c r="D464" s="26"/>
      <c r="E464" s="26"/>
      <c r="F464" s="26"/>
      <c r="G464" s="26"/>
      <c r="H464" s="26"/>
      <c r="I464" s="26"/>
      <c r="J464" s="26"/>
      <c r="K464" s="26"/>
      <c r="L464" s="27"/>
    </row>
    <row r="465" spans="3:12" ht="12.75" customHeight="1" x14ac:dyDescent="0.2">
      <c r="C465" s="26"/>
      <c r="D465" s="26"/>
      <c r="E465" s="26"/>
      <c r="F465" s="26"/>
      <c r="G465" s="26"/>
      <c r="H465" s="26"/>
      <c r="I465" s="26"/>
      <c r="J465" s="26"/>
      <c r="K465" s="26"/>
      <c r="L465" s="27"/>
    </row>
    <row r="466" spans="3:12" ht="12.75" customHeight="1" x14ac:dyDescent="0.2">
      <c r="C466" s="26"/>
      <c r="D466" s="26"/>
      <c r="E466" s="26"/>
      <c r="F466" s="26"/>
      <c r="G466" s="26"/>
      <c r="H466" s="26"/>
      <c r="I466" s="26"/>
      <c r="J466" s="26"/>
      <c r="K466" s="26"/>
      <c r="L466" s="27"/>
    </row>
    <row r="467" spans="3:12" ht="12.75" customHeight="1" x14ac:dyDescent="0.2">
      <c r="C467" s="26"/>
      <c r="D467" s="26"/>
      <c r="E467" s="26"/>
      <c r="F467" s="26"/>
      <c r="G467" s="26"/>
      <c r="H467" s="26"/>
      <c r="I467" s="26"/>
      <c r="J467" s="26"/>
      <c r="K467" s="26"/>
      <c r="L467" s="27"/>
    </row>
    <row r="468" spans="3:12" ht="12.75" customHeight="1" x14ac:dyDescent="0.2">
      <c r="C468" s="26"/>
      <c r="D468" s="26"/>
      <c r="E468" s="26"/>
      <c r="F468" s="26"/>
      <c r="G468" s="26"/>
      <c r="H468" s="26"/>
      <c r="I468" s="26"/>
      <c r="J468" s="26"/>
      <c r="K468" s="26"/>
      <c r="L468" s="27"/>
    </row>
    <row r="469" spans="3:12" ht="12.75" customHeight="1" x14ac:dyDescent="0.2">
      <c r="C469" s="26"/>
      <c r="D469" s="26"/>
      <c r="E469" s="26"/>
      <c r="F469" s="26"/>
      <c r="G469" s="26"/>
      <c r="H469" s="26"/>
      <c r="I469" s="26"/>
      <c r="J469" s="26"/>
      <c r="K469" s="26"/>
      <c r="L469" s="27"/>
    </row>
    <row r="470" spans="3:12" ht="12.75" customHeight="1" x14ac:dyDescent="0.2">
      <c r="C470" s="26"/>
      <c r="D470" s="26"/>
      <c r="E470" s="26"/>
      <c r="F470" s="26"/>
      <c r="G470" s="26"/>
      <c r="H470" s="26"/>
      <c r="I470" s="26"/>
      <c r="J470" s="26"/>
      <c r="K470" s="26"/>
      <c r="L470" s="27"/>
    </row>
    <row r="471" spans="3:12" ht="12.75" customHeight="1" x14ac:dyDescent="0.2">
      <c r="C471" s="26"/>
      <c r="D471" s="26"/>
      <c r="E471" s="26"/>
      <c r="F471" s="26"/>
      <c r="G471" s="26"/>
      <c r="H471" s="26"/>
      <c r="I471" s="26"/>
      <c r="J471" s="26"/>
      <c r="K471" s="26"/>
      <c r="L471" s="27"/>
    </row>
    <row r="472" spans="3:12" ht="12.75" customHeight="1" x14ac:dyDescent="0.2">
      <c r="C472" s="26"/>
      <c r="D472" s="26"/>
      <c r="E472" s="26"/>
      <c r="F472" s="26"/>
      <c r="G472" s="26"/>
      <c r="H472" s="26"/>
      <c r="I472" s="26"/>
      <c r="J472" s="26"/>
      <c r="K472" s="26"/>
      <c r="L472" s="27"/>
    </row>
    <row r="473" spans="3:12" ht="12.75" customHeight="1" x14ac:dyDescent="0.2">
      <c r="C473" s="26"/>
      <c r="D473" s="26"/>
      <c r="E473" s="26"/>
      <c r="F473" s="26"/>
      <c r="G473" s="26"/>
      <c r="H473" s="26"/>
      <c r="I473" s="26"/>
      <c r="J473" s="26"/>
      <c r="K473" s="26"/>
      <c r="L473" s="27"/>
    </row>
    <row r="474" spans="3:12" ht="12.75" customHeight="1" x14ac:dyDescent="0.2">
      <c r="C474" s="26"/>
      <c r="D474" s="26"/>
      <c r="E474" s="26"/>
      <c r="F474" s="26"/>
      <c r="G474" s="26"/>
      <c r="H474" s="26"/>
      <c r="I474" s="26"/>
      <c r="J474" s="26"/>
      <c r="K474" s="26"/>
      <c r="L474" s="27"/>
    </row>
    <row r="475" spans="3:12" ht="12.75" customHeight="1" x14ac:dyDescent="0.2">
      <c r="C475" s="26"/>
      <c r="D475" s="26"/>
      <c r="E475" s="26"/>
      <c r="F475" s="26"/>
      <c r="G475" s="26"/>
      <c r="H475" s="26"/>
      <c r="I475" s="26"/>
      <c r="J475" s="26"/>
      <c r="K475" s="26"/>
      <c r="L475" s="27"/>
    </row>
    <row r="476" spans="3:12" ht="12.75" customHeight="1" x14ac:dyDescent="0.2">
      <c r="C476" s="26"/>
      <c r="D476" s="26"/>
      <c r="E476" s="26"/>
      <c r="F476" s="26"/>
      <c r="G476" s="26"/>
      <c r="H476" s="26"/>
      <c r="I476" s="26"/>
      <c r="J476" s="26"/>
      <c r="K476" s="26"/>
      <c r="L476" s="27"/>
    </row>
    <row r="477" spans="3:12" ht="12.75" customHeight="1" x14ac:dyDescent="0.2">
      <c r="C477" s="26"/>
      <c r="D477" s="26"/>
      <c r="E477" s="26"/>
      <c r="F477" s="26"/>
      <c r="G477" s="26"/>
      <c r="H477" s="26"/>
      <c r="I477" s="26"/>
      <c r="J477" s="26"/>
      <c r="K477" s="26"/>
      <c r="L477" s="27"/>
    </row>
    <row r="478" spans="3:12" ht="12.75" customHeight="1" x14ac:dyDescent="0.2">
      <c r="C478" s="26"/>
      <c r="D478" s="26"/>
      <c r="E478" s="26"/>
      <c r="F478" s="26"/>
      <c r="G478" s="26"/>
      <c r="H478" s="26"/>
      <c r="I478" s="26"/>
      <c r="J478" s="26"/>
      <c r="K478" s="26"/>
      <c r="L478" s="27"/>
    </row>
    <row r="479" spans="3:12" ht="12.75" customHeight="1" x14ac:dyDescent="0.2">
      <c r="C479" s="26"/>
      <c r="D479" s="26"/>
      <c r="E479" s="26"/>
      <c r="F479" s="26"/>
      <c r="G479" s="26"/>
      <c r="H479" s="26"/>
      <c r="I479" s="26"/>
      <c r="J479" s="26"/>
      <c r="K479" s="26"/>
      <c r="L479" s="27"/>
    </row>
    <row r="480" spans="3:12" ht="12.75" customHeight="1" x14ac:dyDescent="0.2">
      <c r="C480" s="26"/>
      <c r="D480" s="26"/>
      <c r="E480" s="26"/>
      <c r="F480" s="26"/>
      <c r="G480" s="26"/>
      <c r="H480" s="26"/>
      <c r="I480" s="26"/>
      <c r="J480" s="26"/>
      <c r="K480" s="26"/>
      <c r="L480" s="27"/>
    </row>
    <row r="481" spans="3:12" ht="12.75" customHeight="1" x14ac:dyDescent="0.2">
      <c r="C481" s="26"/>
      <c r="D481" s="26"/>
      <c r="E481" s="26"/>
      <c r="F481" s="26"/>
      <c r="G481" s="26"/>
      <c r="H481" s="26"/>
      <c r="I481" s="26"/>
      <c r="J481" s="26"/>
      <c r="K481" s="26"/>
      <c r="L481" s="27"/>
    </row>
    <row r="482" spans="3:12" ht="12.75" customHeight="1" x14ac:dyDescent="0.2">
      <c r="C482" s="26"/>
      <c r="D482" s="26"/>
      <c r="E482" s="26"/>
      <c r="F482" s="26"/>
      <c r="G482" s="26"/>
      <c r="H482" s="26"/>
      <c r="I482" s="26"/>
      <c r="J482" s="26"/>
      <c r="K482" s="26"/>
      <c r="L482" s="27"/>
    </row>
    <row r="483" spans="3:12" ht="12.75" customHeight="1" x14ac:dyDescent="0.2">
      <c r="C483" s="26"/>
      <c r="D483" s="26"/>
      <c r="E483" s="26"/>
      <c r="F483" s="26"/>
      <c r="G483" s="26"/>
      <c r="H483" s="26"/>
      <c r="I483" s="26"/>
      <c r="J483" s="26"/>
      <c r="K483" s="26"/>
      <c r="L483" s="27"/>
    </row>
    <row r="484" spans="3:12" ht="12.75" customHeight="1" x14ac:dyDescent="0.2">
      <c r="C484" s="26"/>
      <c r="D484" s="26"/>
      <c r="E484" s="26"/>
      <c r="F484" s="26"/>
      <c r="G484" s="26"/>
      <c r="H484" s="26"/>
      <c r="I484" s="26"/>
      <c r="J484" s="26"/>
      <c r="K484" s="26"/>
      <c r="L484" s="27"/>
    </row>
    <row r="485" spans="3:12" ht="12.75" customHeight="1" x14ac:dyDescent="0.2">
      <c r="C485" s="26"/>
      <c r="D485" s="26"/>
      <c r="E485" s="26"/>
      <c r="F485" s="26"/>
      <c r="G485" s="26"/>
      <c r="H485" s="26"/>
      <c r="I485" s="26"/>
      <c r="J485" s="26"/>
      <c r="K485" s="26"/>
      <c r="L485" s="27"/>
    </row>
    <row r="486" spans="3:12" ht="12.75" customHeight="1" x14ac:dyDescent="0.2">
      <c r="C486" s="26"/>
      <c r="D486" s="26"/>
      <c r="E486" s="26"/>
      <c r="F486" s="26"/>
      <c r="G486" s="26"/>
      <c r="H486" s="26"/>
      <c r="I486" s="26"/>
      <c r="J486" s="26"/>
      <c r="K486" s="26"/>
      <c r="L486" s="27"/>
    </row>
    <row r="487" spans="3:12" ht="12.75" customHeight="1" x14ac:dyDescent="0.2">
      <c r="C487" s="26"/>
      <c r="D487" s="26"/>
      <c r="E487" s="26"/>
      <c r="F487" s="26"/>
      <c r="G487" s="26"/>
      <c r="H487" s="26"/>
      <c r="I487" s="26"/>
      <c r="J487" s="26"/>
      <c r="K487" s="26"/>
      <c r="L487" s="27"/>
    </row>
    <row r="488" spans="3:12" ht="12.75" customHeight="1" x14ac:dyDescent="0.2">
      <c r="C488" s="26"/>
      <c r="D488" s="26"/>
      <c r="E488" s="26"/>
      <c r="F488" s="26"/>
      <c r="G488" s="26"/>
      <c r="H488" s="26"/>
      <c r="I488" s="26"/>
      <c r="J488" s="26"/>
      <c r="K488" s="26"/>
      <c r="L488" s="27"/>
    </row>
    <row r="489" spans="3:12" ht="12.75" customHeight="1" x14ac:dyDescent="0.2">
      <c r="C489" s="26"/>
      <c r="D489" s="26"/>
      <c r="E489" s="26"/>
      <c r="F489" s="26"/>
      <c r="G489" s="26"/>
      <c r="H489" s="26"/>
      <c r="I489" s="26"/>
      <c r="J489" s="26"/>
      <c r="K489" s="26"/>
      <c r="L489" s="27"/>
    </row>
    <row r="490" spans="3:12" ht="12.75" customHeight="1" x14ac:dyDescent="0.2">
      <c r="C490" s="26"/>
      <c r="D490" s="26"/>
      <c r="E490" s="26"/>
      <c r="F490" s="26"/>
      <c r="G490" s="26"/>
      <c r="H490" s="26"/>
      <c r="I490" s="26"/>
      <c r="J490" s="26"/>
      <c r="K490" s="26"/>
      <c r="L490" s="27"/>
    </row>
    <row r="491" spans="3:12" ht="12.75" customHeight="1" x14ac:dyDescent="0.2">
      <c r="C491" s="26"/>
      <c r="D491" s="26"/>
      <c r="E491" s="26"/>
      <c r="F491" s="26"/>
      <c r="G491" s="26"/>
      <c r="H491" s="26"/>
      <c r="I491" s="26"/>
      <c r="J491" s="26"/>
      <c r="K491" s="26"/>
      <c r="L491" s="27"/>
    </row>
    <row r="492" spans="3:12" ht="12.75" customHeight="1" x14ac:dyDescent="0.2">
      <c r="C492" s="26"/>
      <c r="D492" s="26"/>
      <c r="E492" s="26"/>
      <c r="F492" s="26"/>
      <c r="G492" s="26"/>
      <c r="H492" s="26"/>
      <c r="I492" s="26"/>
      <c r="J492" s="26"/>
      <c r="K492" s="26"/>
      <c r="L492" s="27"/>
    </row>
    <row r="493" spans="3:12" ht="12.75" customHeight="1" x14ac:dyDescent="0.2">
      <c r="C493" s="26"/>
      <c r="D493" s="26"/>
      <c r="E493" s="26"/>
      <c r="F493" s="26"/>
      <c r="G493" s="26"/>
      <c r="H493" s="26"/>
      <c r="I493" s="26"/>
      <c r="J493" s="26"/>
      <c r="K493" s="26"/>
      <c r="L493" s="27"/>
    </row>
    <row r="494" spans="3:12" ht="12.75" customHeight="1" x14ac:dyDescent="0.2">
      <c r="C494" s="26"/>
      <c r="D494" s="26"/>
      <c r="E494" s="26"/>
      <c r="F494" s="26"/>
      <c r="G494" s="26"/>
      <c r="H494" s="26"/>
      <c r="I494" s="26"/>
      <c r="J494" s="26"/>
      <c r="K494" s="26"/>
      <c r="L494" s="27"/>
    </row>
    <row r="495" spans="3:12" ht="12.75" customHeight="1" x14ac:dyDescent="0.2">
      <c r="C495" s="26"/>
      <c r="D495" s="26"/>
      <c r="E495" s="26"/>
      <c r="F495" s="26"/>
      <c r="G495" s="26"/>
      <c r="H495" s="26"/>
      <c r="I495" s="26"/>
      <c r="J495" s="26"/>
      <c r="K495" s="26"/>
      <c r="L495" s="27"/>
    </row>
    <row r="496" spans="3:12" ht="12.75" customHeight="1" x14ac:dyDescent="0.2">
      <c r="C496" s="26"/>
      <c r="D496" s="26"/>
      <c r="E496" s="26"/>
      <c r="F496" s="26"/>
      <c r="G496" s="26"/>
      <c r="H496" s="26"/>
      <c r="I496" s="26"/>
      <c r="J496" s="26"/>
      <c r="K496" s="26"/>
      <c r="L496" s="27"/>
    </row>
    <row r="497" spans="3:12" ht="12.75" customHeight="1" x14ac:dyDescent="0.2">
      <c r="C497" s="26"/>
      <c r="D497" s="26"/>
      <c r="E497" s="26"/>
      <c r="F497" s="26"/>
      <c r="G497" s="26"/>
      <c r="H497" s="26"/>
      <c r="I497" s="26"/>
      <c r="J497" s="26"/>
      <c r="K497" s="26"/>
      <c r="L497" s="27"/>
    </row>
    <row r="498" spans="3:12" ht="12.75" customHeight="1" x14ac:dyDescent="0.2">
      <c r="C498" s="26"/>
      <c r="D498" s="26"/>
      <c r="E498" s="26"/>
      <c r="F498" s="26"/>
      <c r="G498" s="26"/>
      <c r="H498" s="26"/>
      <c r="I498" s="26"/>
      <c r="J498" s="26"/>
      <c r="K498" s="26"/>
      <c r="L498" s="27"/>
    </row>
    <row r="499" spans="3:12" ht="12.75" customHeight="1" x14ac:dyDescent="0.2">
      <c r="C499" s="26"/>
      <c r="D499" s="26"/>
      <c r="E499" s="26"/>
      <c r="F499" s="26"/>
      <c r="G499" s="26"/>
      <c r="H499" s="26"/>
      <c r="I499" s="26"/>
      <c r="J499" s="26"/>
      <c r="K499" s="26"/>
      <c r="L499" s="27"/>
    </row>
    <row r="500" spans="3:12" ht="12.75" customHeight="1" x14ac:dyDescent="0.2">
      <c r="C500" s="26"/>
      <c r="D500" s="26"/>
      <c r="E500" s="26"/>
      <c r="F500" s="26"/>
      <c r="G500" s="26"/>
      <c r="H500" s="26"/>
      <c r="I500" s="26"/>
      <c r="J500" s="26"/>
      <c r="K500" s="26"/>
      <c r="L500" s="27"/>
    </row>
    <row r="501" spans="3:12" ht="12.75" customHeight="1" x14ac:dyDescent="0.2">
      <c r="C501" s="26"/>
      <c r="D501" s="26"/>
      <c r="E501" s="26"/>
      <c r="F501" s="26"/>
      <c r="G501" s="26"/>
      <c r="H501" s="26"/>
      <c r="I501" s="26"/>
      <c r="J501" s="26"/>
      <c r="K501" s="26"/>
      <c r="L501" s="27"/>
    </row>
    <row r="502" spans="3:12" ht="12.75" customHeight="1" x14ac:dyDescent="0.2">
      <c r="C502" s="26"/>
      <c r="D502" s="26"/>
      <c r="E502" s="26"/>
      <c r="F502" s="26"/>
      <c r="G502" s="26"/>
      <c r="H502" s="26"/>
      <c r="I502" s="26"/>
      <c r="J502" s="26"/>
      <c r="K502" s="26"/>
      <c r="L502" s="27"/>
    </row>
    <row r="503" spans="3:12" ht="12.75" customHeight="1" x14ac:dyDescent="0.2">
      <c r="C503" s="26"/>
      <c r="D503" s="26"/>
      <c r="E503" s="26"/>
      <c r="F503" s="26"/>
      <c r="G503" s="26"/>
      <c r="H503" s="26"/>
      <c r="I503" s="26"/>
      <c r="J503" s="26"/>
      <c r="K503" s="26"/>
      <c r="L503" s="27"/>
    </row>
    <row r="504" spans="3:12" ht="12.75" customHeight="1" x14ac:dyDescent="0.2">
      <c r="C504" s="26"/>
      <c r="D504" s="26"/>
      <c r="E504" s="26"/>
      <c r="F504" s="26"/>
      <c r="G504" s="26"/>
      <c r="H504" s="26"/>
      <c r="I504" s="26"/>
      <c r="J504" s="26"/>
      <c r="K504" s="26"/>
      <c r="L504" s="27"/>
    </row>
    <row r="505" spans="3:12" ht="12.75" customHeight="1" x14ac:dyDescent="0.2">
      <c r="C505" s="26"/>
      <c r="D505" s="26"/>
      <c r="E505" s="26"/>
      <c r="F505" s="26"/>
      <c r="G505" s="26"/>
      <c r="H505" s="26"/>
      <c r="I505" s="26"/>
      <c r="J505" s="26"/>
      <c r="K505" s="26"/>
      <c r="L505" s="27"/>
    </row>
    <row r="506" spans="3:12" ht="12.75" customHeight="1" x14ac:dyDescent="0.2">
      <c r="C506" s="26"/>
      <c r="D506" s="26"/>
      <c r="E506" s="26"/>
      <c r="F506" s="26"/>
      <c r="G506" s="26"/>
      <c r="H506" s="26"/>
      <c r="I506" s="26"/>
      <c r="J506" s="26"/>
      <c r="K506" s="26"/>
      <c r="L506" s="27"/>
    </row>
    <row r="507" spans="3:12" ht="12.75" customHeight="1" x14ac:dyDescent="0.2">
      <c r="C507" s="26"/>
      <c r="D507" s="26"/>
      <c r="E507" s="26"/>
      <c r="F507" s="26"/>
      <c r="G507" s="26"/>
      <c r="H507" s="26"/>
      <c r="I507" s="26"/>
      <c r="J507" s="26"/>
      <c r="K507" s="26"/>
      <c r="L507" s="27"/>
    </row>
    <row r="508" spans="3:12" ht="12.75" customHeight="1" x14ac:dyDescent="0.2">
      <c r="C508" s="26"/>
      <c r="D508" s="26"/>
      <c r="E508" s="26"/>
      <c r="F508" s="26"/>
      <c r="G508" s="26"/>
      <c r="H508" s="26"/>
      <c r="I508" s="26"/>
      <c r="J508" s="26"/>
      <c r="K508" s="26"/>
      <c r="L508" s="27"/>
    </row>
    <row r="509" spans="3:12" ht="12.75" customHeight="1" x14ac:dyDescent="0.2">
      <c r="C509" s="26"/>
      <c r="D509" s="26"/>
      <c r="E509" s="26"/>
      <c r="F509" s="26"/>
      <c r="G509" s="26"/>
      <c r="H509" s="26"/>
      <c r="I509" s="26"/>
      <c r="J509" s="26"/>
      <c r="K509" s="26"/>
      <c r="L509" s="27"/>
    </row>
    <row r="510" spans="3:12" ht="12.75" customHeight="1" x14ac:dyDescent="0.2">
      <c r="C510" s="26"/>
      <c r="D510" s="26"/>
      <c r="E510" s="26"/>
      <c r="F510" s="26"/>
      <c r="G510" s="26"/>
      <c r="H510" s="26"/>
      <c r="I510" s="26"/>
      <c r="J510" s="26"/>
      <c r="K510" s="26"/>
      <c r="L510" s="27"/>
    </row>
    <row r="511" spans="3:12" ht="12.75" customHeight="1" x14ac:dyDescent="0.2">
      <c r="C511" s="26"/>
      <c r="D511" s="26"/>
      <c r="E511" s="26"/>
      <c r="F511" s="26"/>
      <c r="G511" s="26"/>
      <c r="H511" s="26"/>
      <c r="I511" s="26"/>
      <c r="J511" s="26"/>
      <c r="K511" s="26"/>
      <c r="L511" s="27"/>
    </row>
    <row r="512" spans="3:12" ht="12.75" customHeight="1" x14ac:dyDescent="0.2">
      <c r="C512" s="26"/>
      <c r="D512" s="26"/>
      <c r="E512" s="26"/>
      <c r="F512" s="26"/>
      <c r="G512" s="26"/>
      <c r="H512" s="26"/>
      <c r="I512" s="26"/>
      <c r="J512" s="26"/>
      <c r="K512" s="26"/>
      <c r="L512" s="27"/>
    </row>
    <row r="513" spans="3:12" ht="12.75" customHeight="1" x14ac:dyDescent="0.2">
      <c r="C513" s="26"/>
      <c r="D513" s="26"/>
      <c r="E513" s="26"/>
      <c r="F513" s="26"/>
      <c r="G513" s="26"/>
      <c r="H513" s="26"/>
      <c r="I513" s="26"/>
      <c r="J513" s="26"/>
      <c r="K513" s="26"/>
      <c r="L513" s="27"/>
    </row>
    <row r="514" spans="3:12" ht="12.75" customHeight="1" x14ac:dyDescent="0.2">
      <c r="C514" s="26"/>
      <c r="D514" s="26"/>
      <c r="E514" s="26"/>
      <c r="F514" s="26"/>
      <c r="G514" s="26"/>
      <c r="H514" s="26"/>
      <c r="I514" s="26"/>
      <c r="J514" s="26"/>
      <c r="K514" s="26"/>
      <c r="L514" s="27"/>
    </row>
    <row r="515" spans="3:12" ht="12.75" customHeight="1" x14ac:dyDescent="0.2">
      <c r="C515" s="26"/>
      <c r="D515" s="26"/>
      <c r="E515" s="26"/>
      <c r="F515" s="26"/>
      <c r="G515" s="26"/>
      <c r="H515" s="26"/>
      <c r="I515" s="26"/>
      <c r="J515" s="26"/>
      <c r="K515" s="26"/>
      <c r="L515" s="27"/>
    </row>
    <row r="516" spans="3:12" ht="12.75" customHeight="1" x14ac:dyDescent="0.2">
      <c r="C516" s="26"/>
      <c r="D516" s="26"/>
      <c r="E516" s="26"/>
      <c r="F516" s="26"/>
      <c r="G516" s="26"/>
      <c r="H516" s="26"/>
      <c r="I516" s="26"/>
      <c r="J516" s="26"/>
      <c r="K516" s="26"/>
      <c r="L516" s="27"/>
    </row>
    <row r="517" spans="3:12" ht="12.75" customHeight="1" x14ac:dyDescent="0.2">
      <c r="C517" s="26"/>
      <c r="D517" s="26"/>
      <c r="E517" s="26"/>
      <c r="F517" s="26"/>
      <c r="G517" s="26"/>
      <c r="H517" s="26"/>
      <c r="I517" s="26"/>
      <c r="J517" s="26"/>
      <c r="K517" s="26"/>
      <c r="L517" s="27"/>
    </row>
    <row r="518" spans="3:12" ht="12.75" customHeight="1" x14ac:dyDescent="0.2">
      <c r="C518" s="26"/>
      <c r="D518" s="26"/>
      <c r="E518" s="26"/>
      <c r="F518" s="26"/>
      <c r="G518" s="26"/>
      <c r="H518" s="26"/>
      <c r="I518" s="26"/>
      <c r="J518" s="26"/>
      <c r="K518" s="26"/>
      <c r="L518" s="27"/>
    </row>
    <row r="519" spans="3:12" ht="12.75" customHeight="1" x14ac:dyDescent="0.2">
      <c r="C519" s="26"/>
      <c r="D519" s="26"/>
      <c r="E519" s="26"/>
      <c r="F519" s="26"/>
      <c r="G519" s="26"/>
      <c r="H519" s="26"/>
      <c r="I519" s="26"/>
      <c r="J519" s="26"/>
      <c r="K519" s="26"/>
      <c r="L519" s="27"/>
    </row>
    <row r="520" spans="3:12" ht="12.75" customHeight="1" x14ac:dyDescent="0.2">
      <c r="C520" s="26"/>
      <c r="D520" s="26"/>
      <c r="E520" s="26"/>
      <c r="F520" s="26"/>
      <c r="G520" s="26"/>
      <c r="H520" s="26"/>
      <c r="I520" s="26"/>
      <c r="J520" s="26"/>
      <c r="K520" s="26"/>
      <c r="L520" s="27"/>
    </row>
    <row r="521" spans="3:12" ht="12.75" customHeight="1" x14ac:dyDescent="0.2">
      <c r="C521" s="26"/>
      <c r="D521" s="26"/>
      <c r="E521" s="26"/>
      <c r="F521" s="26"/>
      <c r="G521" s="26"/>
      <c r="H521" s="26"/>
      <c r="I521" s="26"/>
      <c r="J521" s="26"/>
      <c r="K521" s="26"/>
      <c r="L521" s="27"/>
    </row>
    <row r="522" spans="3:12" ht="12.75" customHeight="1" x14ac:dyDescent="0.2">
      <c r="C522" s="26"/>
      <c r="D522" s="26"/>
      <c r="E522" s="26"/>
      <c r="F522" s="26"/>
      <c r="G522" s="26"/>
      <c r="H522" s="26"/>
      <c r="I522" s="26"/>
      <c r="J522" s="26"/>
      <c r="K522" s="26"/>
      <c r="L522" s="27"/>
    </row>
    <row r="523" spans="3:12" ht="12.75" customHeight="1" x14ac:dyDescent="0.2">
      <c r="C523" s="26"/>
      <c r="D523" s="26"/>
      <c r="E523" s="26"/>
      <c r="F523" s="26"/>
      <c r="G523" s="26"/>
      <c r="H523" s="26"/>
      <c r="I523" s="26"/>
      <c r="J523" s="26"/>
      <c r="K523" s="26"/>
      <c r="L523" s="27"/>
    </row>
    <row r="524" spans="3:12" ht="12.75" customHeight="1" x14ac:dyDescent="0.2">
      <c r="C524" s="26"/>
      <c r="D524" s="26"/>
      <c r="E524" s="26"/>
      <c r="F524" s="26"/>
      <c r="G524" s="26"/>
      <c r="H524" s="26"/>
      <c r="I524" s="26"/>
      <c r="J524" s="26"/>
      <c r="K524" s="26"/>
      <c r="L524" s="27"/>
    </row>
    <row r="525" spans="3:12" ht="12.75" customHeight="1" x14ac:dyDescent="0.2">
      <c r="C525" s="26"/>
      <c r="D525" s="26"/>
      <c r="E525" s="26"/>
      <c r="F525" s="26"/>
      <c r="G525" s="26"/>
      <c r="H525" s="26"/>
      <c r="I525" s="26"/>
      <c r="J525" s="26"/>
      <c r="K525" s="26"/>
      <c r="L525" s="27"/>
    </row>
    <row r="526" spans="3:12" ht="12.75" customHeight="1" x14ac:dyDescent="0.2">
      <c r="C526" s="26"/>
      <c r="D526" s="26"/>
      <c r="E526" s="26"/>
      <c r="F526" s="26"/>
      <c r="G526" s="26"/>
      <c r="H526" s="26"/>
      <c r="I526" s="26"/>
      <c r="J526" s="26"/>
      <c r="K526" s="26"/>
      <c r="L526" s="27"/>
    </row>
    <row r="527" spans="3:12" ht="12.75" customHeight="1" x14ac:dyDescent="0.2">
      <c r="C527" s="26"/>
      <c r="D527" s="26"/>
      <c r="E527" s="26"/>
      <c r="F527" s="26"/>
      <c r="G527" s="26"/>
      <c r="H527" s="26"/>
      <c r="I527" s="26"/>
      <c r="J527" s="26"/>
      <c r="K527" s="26"/>
      <c r="L527" s="27"/>
    </row>
    <row r="528" spans="3:12" ht="12.75" customHeight="1" x14ac:dyDescent="0.2">
      <c r="C528" s="26"/>
      <c r="D528" s="26"/>
      <c r="E528" s="26"/>
      <c r="F528" s="26"/>
      <c r="G528" s="26"/>
      <c r="H528" s="26"/>
      <c r="I528" s="26"/>
      <c r="J528" s="26"/>
      <c r="K528" s="26"/>
      <c r="L528" s="27"/>
    </row>
    <row r="529" spans="3:12" ht="12.75" customHeight="1" x14ac:dyDescent="0.2">
      <c r="C529" s="26"/>
      <c r="D529" s="26"/>
      <c r="E529" s="26"/>
      <c r="F529" s="26"/>
      <c r="G529" s="26"/>
      <c r="H529" s="26"/>
      <c r="I529" s="26"/>
      <c r="J529" s="26"/>
      <c r="K529" s="26"/>
      <c r="L529" s="27"/>
    </row>
    <row r="530" spans="3:12" ht="12.75" customHeight="1" x14ac:dyDescent="0.2">
      <c r="C530" s="26"/>
      <c r="D530" s="26"/>
      <c r="E530" s="26"/>
      <c r="F530" s="26"/>
      <c r="G530" s="26"/>
      <c r="H530" s="26"/>
      <c r="I530" s="26"/>
      <c r="J530" s="26"/>
      <c r="K530" s="26"/>
      <c r="L530" s="27"/>
    </row>
    <row r="531" spans="3:12" ht="12.75" customHeight="1" x14ac:dyDescent="0.2">
      <c r="C531" s="26"/>
      <c r="D531" s="26"/>
      <c r="E531" s="26"/>
      <c r="F531" s="26"/>
      <c r="G531" s="26"/>
      <c r="H531" s="26"/>
      <c r="I531" s="26"/>
      <c r="J531" s="26"/>
      <c r="K531" s="26"/>
      <c r="L531" s="27"/>
    </row>
    <row r="532" spans="3:12" ht="12.75" customHeight="1" x14ac:dyDescent="0.2">
      <c r="C532" s="26"/>
      <c r="D532" s="26"/>
      <c r="E532" s="26"/>
      <c r="F532" s="26"/>
      <c r="G532" s="26"/>
      <c r="H532" s="26"/>
      <c r="I532" s="26"/>
      <c r="J532" s="26"/>
      <c r="K532" s="26"/>
      <c r="L532" s="27"/>
    </row>
    <row r="533" spans="3:12" ht="12.75" customHeight="1" x14ac:dyDescent="0.2">
      <c r="C533" s="26"/>
      <c r="D533" s="26"/>
      <c r="E533" s="26"/>
      <c r="F533" s="26"/>
      <c r="G533" s="26"/>
      <c r="H533" s="26"/>
      <c r="I533" s="26"/>
      <c r="J533" s="26"/>
      <c r="K533" s="26"/>
      <c r="L533" s="27"/>
    </row>
    <row r="534" spans="3:12" ht="12.75" customHeight="1" x14ac:dyDescent="0.2">
      <c r="C534" s="26"/>
      <c r="D534" s="26"/>
      <c r="E534" s="26"/>
      <c r="F534" s="26"/>
      <c r="G534" s="26"/>
      <c r="H534" s="26"/>
      <c r="I534" s="26"/>
      <c r="J534" s="26"/>
      <c r="K534" s="26"/>
      <c r="L534" s="27"/>
    </row>
    <row r="535" spans="3:12" ht="12.75" customHeight="1" x14ac:dyDescent="0.2">
      <c r="C535" s="26"/>
      <c r="D535" s="26"/>
      <c r="E535" s="26"/>
      <c r="F535" s="26"/>
      <c r="G535" s="26"/>
      <c r="H535" s="26"/>
      <c r="I535" s="26"/>
      <c r="J535" s="26"/>
      <c r="K535" s="26"/>
      <c r="L535" s="27"/>
    </row>
    <row r="536" spans="3:12" ht="12.75" customHeight="1" x14ac:dyDescent="0.2">
      <c r="C536" s="26"/>
      <c r="D536" s="26"/>
      <c r="E536" s="26"/>
      <c r="F536" s="26"/>
      <c r="G536" s="26"/>
      <c r="H536" s="26"/>
      <c r="I536" s="26"/>
      <c r="J536" s="26"/>
      <c r="K536" s="26"/>
      <c r="L536" s="27"/>
    </row>
    <row r="537" spans="3:12" ht="12.75" customHeight="1" x14ac:dyDescent="0.2">
      <c r="C537" s="26"/>
      <c r="D537" s="26"/>
      <c r="E537" s="26"/>
      <c r="F537" s="26"/>
      <c r="G537" s="26"/>
      <c r="H537" s="26"/>
      <c r="I537" s="26"/>
      <c r="J537" s="26"/>
      <c r="K537" s="26"/>
      <c r="L537" s="27"/>
    </row>
    <row r="538" spans="3:12" ht="12.75" customHeight="1" x14ac:dyDescent="0.2">
      <c r="C538" s="26"/>
      <c r="D538" s="26"/>
      <c r="E538" s="26"/>
      <c r="F538" s="26"/>
      <c r="G538" s="26"/>
      <c r="H538" s="26"/>
      <c r="I538" s="26"/>
      <c r="J538" s="26"/>
      <c r="K538" s="26"/>
      <c r="L538" s="27"/>
    </row>
    <row r="539" spans="3:12" ht="12.75" customHeight="1" x14ac:dyDescent="0.2">
      <c r="C539" s="26"/>
      <c r="D539" s="26"/>
      <c r="E539" s="26"/>
      <c r="F539" s="26"/>
      <c r="G539" s="26"/>
      <c r="H539" s="26"/>
      <c r="I539" s="26"/>
      <c r="J539" s="26"/>
      <c r="K539" s="26"/>
      <c r="L539" s="27"/>
    </row>
    <row r="540" spans="3:12" ht="12.75" customHeight="1" x14ac:dyDescent="0.2">
      <c r="C540" s="26"/>
      <c r="D540" s="26"/>
      <c r="E540" s="26"/>
      <c r="F540" s="26"/>
      <c r="G540" s="26"/>
      <c r="H540" s="26"/>
      <c r="I540" s="26"/>
      <c r="J540" s="26"/>
      <c r="K540" s="26"/>
      <c r="L540" s="27"/>
    </row>
    <row r="541" spans="3:12" ht="12.75" customHeight="1" x14ac:dyDescent="0.2">
      <c r="C541" s="26"/>
      <c r="D541" s="26"/>
      <c r="E541" s="26"/>
      <c r="F541" s="26"/>
      <c r="G541" s="26"/>
      <c r="H541" s="26"/>
      <c r="I541" s="26"/>
      <c r="J541" s="26"/>
      <c r="K541" s="26"/>
      <c r="L541" s="27"/>
    </row>
    <row r="542" spans="3:12" ht="12.75" customHeight="1" x14ac:dyDescent="0.2">
      <c r="C542" s="26"/>
      <c r="D542" s="26"/>
      <c r="E542" s="26"/>
      <c r="F542" s="26"/>
      <c r="G542" s="26"/>
      <c r="H542" s="26"/>
      <c r="I542" s="26"/>
      <c r="J542" s="26"/>
      <c r="K542" s="26"/>
      <c r="L542" s="27"/>
    </row>
    <row r="543" spans="3:12" ht="12.75" customHeight="1" x14ac:dyDescent="0.2">
      <c r="C543" s="26"/>
      <c r="D543" s="26"/>
      <c r="E543" s="26"/>
      <c r="F543" s="26"/>
      <c r="G543" s="26"/>
      <c r="H543" s="26"/>
      <c r="I543" s="26"/>
      <c r="J543" s="26"/>
      <c r="K543" s="26"/>
      <c r="L543" s="27"/>
    </row>
    <row r="544" spans="3:12" ht="12.75" customHeight="1" x14ac:dyDescent="0.2">
      <c r="C544" s="26"/>
      <c r="D544" s="26"/>
      <c r="E544" s="26"/>
      <c r="F544" s="26"/>
      <c r="G544" s="26"/>
      <c r="H544" s="26"/>
      <c r="I544" s="26"/>
      <c r="J544" s="26"/>
      <c r="K544" s="26"/>
      <c r="L544" s="27"/>
    </row>
    <row r="545" spans="3:12" ht="12.75" customHeight="1" x14ac:dyDescent="0.2">
      <c r="C545" s="26"/>
      <c r="D545" s="26"/>
      <c r="E545" s="26"/>
      <c r="F545" s="26"/>
      <c r="G545" s="26"/>
      <c r="H545" s="26"/>
      <c r="I545" s="26"/>
      <c r="J545" s="26"/>
      <c r="K545" s="26"/>
      <c r="L545" s="27"/>
    </row>
    <row r="546" spans="3:12" ht="12.75" customHeight="1" x14ac:dyDescent="0.2">
      <c r="C546" s="26"/>
      <c r="D546" s="26"/>
      <c r="E546" s="26"/>
      <c r="F546" s="26"/>
      <c r="G546" s="26"/>
      <c r="H546" s="26"/>
      <c r="I546" s="26"/>
      <c r="J546" s="26"/>
      <c r="K546" s="26"/>
      <c r="L546" s="27"/>
    </row>
    <row r="547" spans="3:12" ht="12.75" customHeight="1" x14ac:dyDescent="0.2">
      <c r="C547" s="26"/>
      <c r="D547" s="26"/>
      <c r="E547" s="26"/>
      <c r="F547" s="26"/>
      <c r="G547" s="26"/>
      <c r="H547" s="26"/>
      <c r="I547" s="26"/>
      <c r="J547" s="26"/>
      <c r="K547" s="26"/>
      <c r="L547" s="27"/>
    </row>
    <row r="548" spans="3:12" ht="12.75" customHeight="1" x14ac:dyDescent="0.2">
      <c r="C548" s="26"/>
      <c r="D548" s="26"/>
      <c r="E548" s="26"/>
      <c r="F548" s="26"/>
      <c r="G548" s="26"/>
      <c r="H548" s="26"/>
      <c r="I548" s="26"/>
      <c r="J548" s="26"/>
      <c r="K548" s="26"/>
      <c r="L548" s="27"/>
    </row>
    <row r="549" spans="3:12" ht="12.75" customHeight="1" x14ac:dyDescent="0.2">
      <c r="C549" s="26"/>
      <c r="D549" s="26"/>
      <c r="E549" s="26"/>
      <c r="F549" s="26"/>
      <c r="G549" s="26"/>
      <c r="H549" s="26"/>
      <c r="I549" s="26"/>
      <c r="J549" s="26"/>
      <c r="K549" s="26"/>
      <c r="L549" s="27"/>
    </row>
    <row r="550" spans="3:12" ht="12.75" customHeight="1" x14ac:dyDescent="0.2">
      <c r="C550" s="26"/>
      <c r="D550" s="26"/>
      <c r="E550" s="26"/>
      <c r="F550" s="26"/>
      <c r="G550" s="26"/>
      <c r="H550" s="26"/>
      <c r="I550" s="26"/>
      <c r="J550" s="26"/>
      <c r="K550" s="26"/>
      <c r="L550" s="27"/>
    </row>
    <row r="551" spans="3:12" ht="12.75" customHeight="1" x14ac:dyDescent="0.2">
      <c r="C551" s="26"/>
      <c r="D551" s="26"/>
      <c r="E551" s="26"/>
      <c r="F551" s="26"/>
      <c r="G551" s="26"/>
      <c r="H551" s="26"/>
      <c r="I551" s="26"/>
      <c r="J551" s="26"/>
      <c r="K551" s="26"/>
      <c r="L551" s="27"/>
    </row>
    <row r="552" spans="3:12" ht="12.75" customHeight="1" x14ac:dyDescent="0.2">
      <c r="C552" s="26"/>
      <c r="D552" s="26"/>
      <c r="E552" s="26"/>
      <c r="F552" s="26"/>
      <c r="G552" s="26"/>
      <c r="H552" s="26"/>
      <c r="I552" s="26"/>
      <c r="J552" s="26"/>
      <c r="K552" s="26"/>
      <c r="L552" s="27"/>
    </row>
    <row r="553" spans="3:12" ht="12.75" customHeight="1" x14ac:dyDescent="0.2">
      <c r="C553" s="26"/>
      <c r="D553" s="26"/>
      <c r="E553" s="26"/>
      <c r="F553" s="26"/>
      <c r="G553" s="26"/>
      <c r="H553" s="26"/>
      <c r="I553" s="26"/>
      <c r="J553" s="26"/>
      <c r="K553" s="26"/>
      <c r="L553" s="27"/>
    </row>
    <row r="554" spans="3:12" ht="12.75" customHeight="1" x14ac:dyDescent="0.2">
      <c r="C554" s="26"/>
      <c r="D554" s="26"/>
      <c r="E554" s="26"/>
      <c r="F554" s="26"/>
      <c r="G554" s="26"/>
      <c r="H554" s="26"/>
      <c r="I554" s="26"/>
      <c r="J554" s="26"/>
      <c r="K554" s="26"/>
      <c r="L554" s="27"/>
    </row>
    <row r="555" spans="3:12" ht="12.75" customHeight="1" x14ac:dyDescent="0.2">
      <c r="C555" s="26"/>
      <c r="D555" s="26"/>
      <c r="E555" s="26"/>
      <c r="F555" s="26"/>
      <c r="G555" s="26"/>
      <c r="H555" s="26"/>
      <c r="I555" s="26"/>
      <c r="J555" s="26"/>
      <c r="K555" s="26"/>
      <c r="L555" s="27"/>
    </row>
    <row r="556" spans="3:12" ht="12.75" customHeight="1" x14ac:dyDescent="0.2">
      <c r="C556" s="26"/>
      <c r="D556" s="26"/>
      <c r="E556" s="26"/>
      <c r="F556" s="26"/>
      <c r="G556" s="26"/>
      <c r="H556" s="26"/>
      <c r="I556" s="26"/>
      <c r="J556" s="26"/>
      <c r="K556" s="26"/>
      <c r="L556" s="27"/>
    </row>
    <row r="557" spans="3:12" ht="12.75" customHeight="1" x14ac:dyDescent="0.2">
      <c r="C557" s="26"/>
      <c r="D557" s="26"/>
      <c r="E557" s="26"/>
      <c r="F557" s="26"/>
      <c r="G557" s="26"/>
      <c r="H557" s="26"/>
      <c r="I557" s="26"/>
      <c r="J557" s="26"/>
      <c r="K557" s="26"/>
      <c r="L557" s="27"/>
    </row>
    <row r="558" spans="3:12" ht="12.75" customHeight="1" x14ac:dyDescent="0.2">
      <c r="C558" s="26"/>
      <c r="D558" s="26"/>
      <c r="E558" s="26"/>
      <c r="F558" s="26"/>
      <c r="G558" s="26"/>
      <c r="H558" s="26"/>
      <c r="I558" s="26"/>
      <c r="J558" s="26"/>
      <c r="K558" s="26"/>
      <c r="L558" s="27"/>
    </row>
    <row r="559" spans="3:12" ht="12.75" customHeight="1" x14ac:dyDescent="0.2">
      <c r="C559" s="26"/>
      <c r="D559" s="26"/>
      <c r="E559" s="26"/>
      <c r="F559" s="26"/>
      <c r="G559" s="26"/>
      <c r="H559" s="26"/>
      <c r="I559" s="26"/>
      <c r="J559" s="26"/>
      <c r="K559" s="26"/>
      <c r="L559" s="27"/>
    </row>
    <row r="560" spans="3:12" ht="12.75" customHeight="1" x14ac:dyDescent="0.2">
      <c r="C560" s="26"/>
      <c r="D560" s="26"/>
      <c r="E560" s="26"/>
      <c r="F560" s="26"/>
      <c r="G560" s="26"/>
      <c r="H560" s="26"/>
      <c r="I560" s="26"/>
      <c r="J560" s="26"/>
      <c r="K560" s="26"/>
      <c r="L560" s="27"/>
    </row>
    <row r="561" spans="3:12" ht="12.75" customHeight="1" x14ac:dyDescent="0.2">
      <c r="C561" s="26"/>
      <c r="D561" s="26"/>
      <c r="E561" s="26"/>
      <c r="F561" s="26"/>
      <c r="G561" s="26"/>
      <c r="H561" s="26"/>
      <c r="I561" s="26"/>
      <c r="J561" s="26"/>
      <c r="K561" s="26"/>
      <c r="L561" s="27"/>
    </row>
    <row r="562" spans="3:12" ht="12.75" customHeight="1" x14ac:dyDescent="0.2">
      <c r="C562" s="26"/>
      <c r="D562" s="26"/>
      <c r="E562" s="26"/>
      <c r="F562" s="26"/>
      <c r="G562" s="26"/>
      <c r="H562" s="26"/>
      <c r="I562" s="26"/>
      <c r="J562" s="26"/>
      <c r="K562" s="26"/>
      <c r="L562" s="27"/>
    </row>
    <row r="563" spans="3:12" ht="12.75" customHeight="1" x14ac:dyDescent="0.2">
      <c r="C563" s="26"/>
      <c r="D563" s="26"/>
      <c r="E563" s="26"/>
      <c r="F563" s="26"/>
      <c r="G563" s="26"/>
      <c r="H563" s="26"/>
      <c r="I563" s="26"/>
      <c r="J563" s="26"/>
      <c r="K563" s="26"/>
      <c r="L563" s="27"/>
    </row>
    <row r="564" spans="3:12" ht="12.75" customHeight="1" x14ac:dyDescent="0.2">
      <c r="C564" s="26"/>
      <c r="D564" s="26"/>
      <c r="E564" s="26"/>
      <c r="F564" s="26"/>
      <c r="G564" s="26"/>
      <c r="H564" s="26"/>
      <c r="I564" s="26"/>
      <c r="J564" s="26"/>
      <c r="K564" s="26"/>
      <c r="L564" s="27"/>
    </row>
    <row r="565" spans="3:12" ht="12.75" customHeight="1" x14ac:dyDescent="0.2">
      <c r="C565" s="26"/>
      <c r="D565" s="26"/>
      <c r="E565" s="26"/>
      <c r="F565" s="26"/>
      <c r="G565" s="26"/>
      <c r="H565" s="26"/>
      <c r="I565" s="26"/>
      <c r="J565" s="26"/>
      <c r="K565" s="26"/>
      <c r="L565" s="27"/>
    </row>
    <row r="566" spans="3:12" ht="12.75" customHeight="1" x14ac:dyDescent="0.2">
      <c r="C566" s="26"/>
      <c r="D566" s="26"/>
      <c r="E566" s="26"/>
      <c r="F566" s="26"/>
      <c r="G566" s="26"/>
      <c r="H566" s="26"/>
      <c r="I566" s="26"/>
      <c r="J566" s="26"/>
      <c r="K566" s="26"/>
      <c r="L566" s="27"/>
    </row>
    <row r="567" spans="3:12" ht="12.75" customHeight="1" x14ac:dyDescent="0.2">
      <c r="C567" s="26"/>
      <c r="D567" s="26"/>
      <c r="E567" s="26"/>
      <c r="F567" s="26"/>
      <c r="G567" s="26"/>
      <c r="H567" s="26"/>
      <c r="I567" s="26"/>
      <c r="J567" s="26"/>
      <c r="K567" s="26"/>
      <c r="L567" s="27"/>
    </row>
    <row r="568" spans="3:12" ht="12.75" customHeight="1" x14ac:dyDescent="0.2">
      <c r="C568" s="26"/>
      <c r="D568" s="26"/>
      <c r="E568" s="26"/>
      <c r="F568" s="26"/>
      <c r="G568" s="26"/>
      <c r="H568" s="26"/>
      <c r="I568" s="26"/>
      <c r="J568" s="26"/>
      <c r="K568" s="26"/>
      <c r="L568" s="27"/>
    </row>
    <row r="569" spans="3:12" ht="12.75" customHeight="1" x14ac:dyDescent="0.2">
      <c r="C569" s="26"/>
      <c r="D569" s="26"/>
      <c r="E569" s="26"/>
      <c r="F569" s="26"/>
      <c r="G569" s="26"/>
      <c r="H569" s="26"/>
      <c r="I569" s="26"/>
      <c r="J569" s="26"/>
      <c r="K569" s="26"/>
      <c r="L569" s="27"/>
    </row>
    <row r="570" spans="3:12" ht="12.75" customHeight="1" x14ac:dyDescent="0.2">
      <c r="C570" s="26"/>
      <c r="D570" s="26"/>
      <c r="E570" s="26"/>
      <c r="F570" s="26"/>
      <c r="G570" s="26"/>
      <c r="H570" s="26"/>
      <c r="I570" s="26"/>
      <c r="J570" s="26"/>
      <c r="K570" s="26"/>
      <c r="L570" s="27"/>
    </row>
    <row r="571" spans="3:12" ht="12.75" customHeight="1" x14ac:dyDescent="0.2">
      <c r="C571" s="26"/>
      <c r="D571" s="26"/>
      <c r="E571" s="26"/>
      <c r="F571" s="26"/>
      <c r="G571" s="26"/>
      <c r="H571" s="26"/>
      <c r="I571" s="26"/>
      <c r="J571" s="26"/>
      <c r="K571" s="26"/>
      <c r="L571" s="27"/>
    </row>
    <row r="572" spans="3:12" ht="12.75" customHeight="1" x14ac:dyDescent="0.2">
      <c r="C572" s="26"/>
      <c r="D572" s="26"/>
      <c r="E572" s="26"/>
      <c r="F572" s="26"/>
      <c r="G572" s="26"/>
      <c r="H572" s="26"/>
      <c r="I572" s="26"/>
      <c r="J572" s="26"/>
      <c r="K572" s="26"/>
      <c r="L572" s="27"/>
    </row>
    <row r="573" spans="3:12" ht="12.75" customHeight="1" x14ac:dyDescent="0.2">
      <c r="C573" s="26"/>
      <c r="D573" s="26"/>
      <c r="E573" s="26"/>
      <c r="F573" s="26"/>
      <c r="G573" s="26"/>
      <c r="H573" s="26"/>
      <c r="I573" s="26"/>
      <c r="J573" s="26"/>
      <c r="K573" s="26"/>
      <c r="L573" s="27"/>
    </row>
    <row r="574" spans="3:12" ht="12.75" customHeight="1" x14ac:dyDescent="0.2">
      <c r="C574" s="26"/>
      <c r="D574" s="26"/>
      <c r="E574" s="26"/>
      <c r="F574" s="26"/>
      <c r="G574" s="26"/>
      <c r="H574" s="26"/>
      <c r="I574" s="26"/>
      <c r="J574" s="26"/>
      <c r="K574" s="26"/>
      <c r="L574" s="27"/>
    </row>
    <row r="575" spans="3:12" ht="12.75" customHeight="1" x14ac:dyDescent="0.2">
      <c r="C575" s="26"/>
      <c r="D575" s="26"/>
      <c r="E575" s="26"/>
      <c r="F575" s="26"/>
      <c r="G575" s="26"/>
      <c r="H575" s="26"/>
      <c r="I575" s="26"/>
      <c r="J575" s="26"/>
      <c r="K575" s="26"/>
      <c r="L575" s="27"/>
    </row>
    <row r="576" spans="3:12" ht="12.75" customHeight="1" x14ac:dyDescent="0.2">
      <c r="C576" s="26"/>
      <c r="D576" s="26"/>
      <c r="E576" s="26"/>
      <c r="F576" s="26"/>
      <c r="G576" s="26"/>
      <c r="H576" s="26"/>
      <c r="I576" s="26"/>
      <c r="J576" s="26"/>
      <c r="K576" s="26"/>
      <c r="L576" s="27"/>
    </row>
    <row r="577" spans="3:12" ht="12.75" customHeight="1" x14ac:dyDescent="0.2">
      <c r="C577" s="26"/>
      <c r="D577" s="26"/>
      <c r="E577" s="26"/>
      <c r="F577" s="26"/>
      <c r="G577" s="26"/>
      <c r="H577" s="26"/>
      <c r="I577" s="26"/>
      <c r="J577" s="26"/>
      <c r="K577" s="26"/>
      <c r="L577" s="27"/>
    </row>
    <row r="578" spans="3:12" ht="12.75" customHeight="1" x14ac:dyDescent="0.2">
      <c r="C578" s="26"/>
      <c r="D578" s="26"/>
      <c r="E578" s="26"/>
      <c r="F578" s="26"/>
      <c r="G578" s="26"/>
      <c r="H578" s="26"/>
      <c r="I578" s="26"/>
      <c r="J578" s="26"/>
      <c r="K578" s="26"/>
      <c r="L578" s="27"/>
    </row>
    <row r="579" spans="3:12" ht="12.75" customHeight="1" x14ac:dyDescent="0.2">
      <c r="C579" s="26"/>
      <c r="D579" s="26"/>
      <c r="E579" s="26"/>
      <c r="F579" s="26"/>
      <c r="G579" s="26"/>
      <c r="H579" s="26"/>
      <c r="I579" s="26"/>
      <c r="J579" s="26"/>
      <c r="K579" s="26"/>
      <c r="L579" s="27"/>
    </row>
    <row r="580" spans="3:12" ht="12.75" customHeight="1" x14ac:dyDescent="0.2">
      <c r="C580" s="26"/>
      <c r="D580" s="26"/>
      <c r="E580" s="26"/>
      <c r="F580" s="26"/>
      <c r="G580" s="26"/>
      <c r="H580" s="26"/>
      <c r="I580" s="26"/>
      <c r="J580" s="26"/>
      <c r="K580" s="26"/>
      <c r="L580" s="27"/>
    </row>
    <row r="581" spans="3:12" ht="12.75" customHeight="1" x14ac:dyDescent="0.2">
      <c r="C581" s="26"/>
      <c r="D581" s="26"/>
      <c r="E581" s="26"/>
      <c r="F581" s="26"/>
      <c r="G581" s="26"/>
      <c r="H581" s="26"/>
      <c r="I581" s="26"/>
      <c r="J581" s="26"/>
      <c r="K581" s="26"/>
      <c r="L581" s="27"/>
    </row>
    <row r="582" spans="3:12" ht="12.75" customHeight="1" x14ac:dyDescent="0.2">
      <c r="C582" s="26"/>
      <c r="D582" s="26"/>
      <c r="E582" s="26"/>
      <c r="F582" s="26"/>
      <c r="G582" s="26"/>
      <c r="H582" s="26"/>
      <c r="I582" s="26"/>
      <c r="J582" s="26"/>
      <c r="K582" s="26"/>
      <c r="L582" s="27"/>
    </row>
    <row r="583" spans="3:12" ht="12.75" customHeight="1" x14ac:dyDescent="0.2">
      <c r="C583" s="26"/>
      <c r="D583" s="26"/>
      <c r="E583" s="26"/>
      <c r="F583" s="26"/>
      <c r="G583" s="26"/>
      <c r="H583" s="26"/>
      <c r="I583" s="26"/>
      <c r="J583" s="26"/>
      <c r="K583" s="26"/>
      <c r="L583" s="27"/>
    </row>
    <row r="584" spans="3:12" ht="12.75" customHeight="1" x14ac:dyDescent="0.2">
      <c r="C584" s="26"/>
      <c r="D584" s="26"/>
      <c r="E584" s="26"/>
      <c r="F584" s="26"/>
      <c r="G584" s="26"/>
      <c r="H584" s="26"/>
      <c r="I584" s="26"/>
      <c r="J584" s="26"/>
      <c r="K584" s="26"/>
      <c r="L584" s="27"/>
    </row>
    <row r="585" spans="3:12" ht="12.75" customHeight="1" x14ac:dyDescent="0.2">
      <c r="C585" s="26"/>
      <c r="D585" s="26"/>
      <c r="E585" s="26"/>
      <c r="F585" s="26"/>
      <c r="G585" s="26"/>
      <c r="H585" s="26"/>
      <c r="I585" s="26"/>
      <c r="J585" s="26"/>
      <c r="K585" s="26"/>
      <c r="L585" s="27"/>
    </row>
    <row r="586" spans="3:12" ht="12.75" customHeight="1" x14ac:dyDescent="0.2">
      <c r="C586" s="26"/>
      <c r="D586" s="26"/>
      <c r="E586" s="26"/>
      <c r="F586" s="26"/>
      <c r="G586" s="26"/>
      <c r="H586" s="26"/>
      <c r="I586" s="26"/>
      <c r="J586" s="26"/>
      <c r="K586" s="26"/>
      <c r="L586" s="27"/>
    </row>
    <row r="587" spans="3:12" ht="12.75" customHeight="1" x14ac:dyDescent="0.2">
      <c r="C587" s="26"/>
      <c r="D587" s="26"/>
      <c r="E587" s="26"/>
      <c r="F587" s="26"/>
      <c r="G587" s="26"/>
      <c r="H587" s="26"/>
      <c r="I587" s="26"/>
      <c r="J587" s="26"/>
      <c r="K587" s="26"/>
      <c r="L587" s="27"/>
    </row>
    <row r="588" spans="3:12" ht="12.75" customHeight="1" x14ac:dyDescent="0.2">
      <c r="C588" s="26"/>
      <c r="D588" s="26"/>
      <c r="E588" s="26"/>
      <c r="F588" s="26"/>
      <c r="G588" s="26"/>
      <c r="H588" s="26"/>
      <c r="I588" s="26"/>
      <c r="J588" s="26"/>
      <c r="K588" s="26"/>
      <c r="L588" s="27"/>
    </row>
    <row r="589" spans="3:12" ht="12.75" customHeight="1" x14ac:dyDescent="0.2">
      <c r="C589" s="26"/>
      <c r="D589" s="26"/>
      <c r="E589" s="26"/>
      <c r="F589" s="26"/>
      <c r="G589" s="26"/>
      <c r="H589" s="26"/>
      <c r="I589" s="26"/>
      <c r="J589" s="26"/>
      <c r="K589" s="26"/>
      <c r="L589" s="27"/>
    </row>
    <row r="590" spans="3:12" ht="12.75" customHeight="1" x14ac:dyDescent="0.2">
      <c r="C590" s="26"/>
      <c r="D590" s="26"/>
      <c r="E590" s="26"/>
      <c r="F590" s="26"/>
      <c r="G590" s="26"/>
      <c r="H590" s="26"/>
      <c r="I590" s="26"/>
      <c r="J590" s="26"/>
      <c r="K590" s="26"/>
      <c r="L590" s="27"/>
    </row>
    <row r="591" spans="3:12" ht="12.75" customHeight="1" x14ac:dyDescent="0.2">
      <c r="C591" s="26"/>
      <c r="D591" s="26"/>
      <c r="E591" s="26"/>
      <c r="F591" s="26"/>
      <c r="G591" s="26"/>
      <c r="H591" s="26"/>
      <c r="I591" s="26"/>
      <c r="J591" s="26"/>
      <c r="K591" s="26"/>
      <c r="L591" s="27"/>
    </row>
    <row r="592" spans="3:12" ht="12.75" customHeight="1" x14ac:dyDescent="0.2">
      <c r="C592" s="26"/>
      <c r="D592" s="26"/>
      <c r="E592" s="26"/>
      <c r="F592" s="26"/>
      <c r="G592" s="26"/>
      <c r="H592" s="26"/>
      <c r="I592" s="26"/>
      <c r="J592" s="26"/>
      <c r="K592" s="26"/>
      <c r="L592" s="27"/>
    </row>
    <row r="593" spans="3:12" ht="12.75" customHeight="1" x14ac:dyDescent="0.2">
      <c r="C593" s="26"/>
      <c r="D593" s="26"/>
      <c r="E593" s="26"/>
      <c r="F593" s="26"/>
      <c r="G593" s="26"/>
      <c r="H593" s="26"/>
      <c r="I593" s="26"/>
      <c r="J593" s="26"/>
      <c r="K593" s="26"/>
      <c r="L593" s="27"/>
    </row>
    <row r="594" spans="3:12" ht="12.75" customHeight="1" x14ac:dyDescent="0.2">
      <c r="C594" s="26"/>
      <c r="D594" s="26"/>
      <c r="E594" s="26"/>
      <c r="F594" s="26"/>
      <c r="G594" s="26"/>
      <c r="H594" s="26"/>
      <c r="I594" s="26"/>
      <c r="J594" s="26"/>
      <c r="K594" s="26"/>
      <c r="L594" s="27"/>
    </row>
    <row r="595" spans="3:12" ht="12.75" customHeight="1" x14ac:dyDescent="0.2">
      <c r="C595" s="26"/>
      <c r="D595" s="26"/>
      <c r="E595" s="26"/>
      <c r="F595" s="26"/>
      <c r="G595" s="26"/>
      <c r="H595" s="26"/>
      <c r="I595" s="26"/>
      <c r="J595" s="26"/>
      <c r="K595" s="26"/>
      <c r="L595" s="27"/>
    </row>
    <row r="596" spans="3:12" ht="12.75" customHeight="1" x14ac:dyDescent="0.2">
      <c r="C596" s="26"/>
      <c r="D596" s="26"/>
      <c r="E596" s="26"/>
      <c r="F596" s="26"/>
      <c r="G596" s="26"/>
      <c r="H596" s="26"/>
      <c r="I596" s="26"/>
      <c r="J596" s="26"/>
      <c r="K596" s="26"/>
      <c r="L596" s="27"/>
    </row>
    <row r="597" spans="3:12" ht="12.75" customHeight="1" x14ac:dyDescent="0.2">
      <c r="C597" s="26"/>
      <c r="D597" s="26"/>
      <c r="E597" s="26"/>
      <c r="F597" s="26"/>
      <c r="G597" s="26"/>
      <c r="H597" s="26"/>
      <c r="I597" s="26"/>
      <c r="J597" s="26"/>
      <c r="K597" s="26"/>
      <c r="L597" s="27"/>
    </row>
    <row r="598" spans="3:12" ht="12.75" customHeight="1" x14ac:dyDescent="0.2">
      <c r="C598" s="26"/>
      <c r="D598" s="26"/>
      <c r="E598" s="26"/>
      <c r="F598" s="26"/>
      <c r="G598" s="26"/>
      <c r="H598" s="26"/>
      <c r="I598" s="26"/>
      <c r="J598" s="26"/>
      <c r="K598" s="26"/>
      <c r="L598" s="27"/>
    </row>
    <row r="599" spans="3:12" ht="12.75" customHeight="1" x14ac:dyDescent="0.2">
      <c r="C599" s="26"/>
      <c r="D599" s="26"/>
      <c r="E599" s="26"/>
      <c r="F599" s="26"/>
      <c r="G599" s="26"/>
      <c r="H599" s="26"/>
      <c r="I599" s="26"/>
      <c r="J599" s="26"/>
      <c r="K599" s="26"/>
      <c r="L599" s="27"/>
    </row>
    <row r="600" spans="3:12" ht="12.75" customHeight="1" x14ac:dyDescent="0.2">
      <c r="C600" s="26"/>
      <c r="D600" s="26"/>
      <c r="E600" s="26"/>
      <c r="F600" s="26"/>
      <c r="G600" s="26"/>
      <c r="H600" s="26"/>
      <c r="I600" s="26"/>
      <c r="J600" s="26"/>
      <c r="K600" s="26"/>
      <c r="L600" s="27"/>
    </row>
    <row r="601" spans="3:12" ht="12.75" customHeight="1" x14ac:dyDescent="0.2">
      <c r="C601" s="26"/>
      <c r="D601" s="26"/>
      <c r="E601" s="26"/>
      <c r="F601" s="26"/>
      <c r="G601" s="26"/>
      <c r="H601" s="26"/>
      <c r="I601" s="26"/>
      <c r="J601" s="26"/>
      <c r="K601" s="26"/>
      <c r="L601" s="27"/>
    </row>
    <row r="602" spans="3:12" ht="12.75" customHeight="1" x14ac:dyDescent="0.2">
      <c r="C602" s="26"/>
      <c r="D602" s="26"/>
      <c r="E602" s="26"/>
      <c r="F602" s="26"/>
      <c r="G602" s="26"/>
      <c r="H602" s="26"/>
      <c r="I602" s="26"/>
      <c r="J602" s="26"/>
      <c r="K602" s="26"/>
      <c r="L602" s="27"/>
    </row>
    <row r="603" spans="3:12" ht="12.75" customHeight="1" x14ac:dyDescent="0.2">
      <c r="C603" s="26"/>
      <c r="D603" s="26"/>
      <c r="E603" s="26"/>
      <c r="F603" s="26"/>
      <c r="G603" s="26"/>
      <c r="H603" s="26"/>
      <c r="I603" s="26"/>
      <c r="J603" s="26"/>
      <c r="K603" s="26"/>
      <c r="L603" s="27"/>
    </row>
    <row r="604" spans="3:12" ht="12.75" customHeight="1" x14ac:dyDescent="0.2">
      <c r="C604" s="26"/>
      <c r="D604" s="26"/>
      <c r="E604" s="26"/>
      <c r="F604" s="26"/>
      <c r="G604" s="26"/>
      <c r="H604" s="26"/>
      <c r="I604" s="26"/>
      <c r="J604" s="26"/>
      <c r="K604" s="26"/>
      <c r="L604" s="27"/>
    </row>
    <row r="605" spans="3:12" ht="12.75" customHeight="1" x14ac:dyDescent="0.2">
      <c r="C605" s="26"/>
      <c r="D605" s="26"/>
      <c r="E605" s="26"/>
      <c r="F605" s="26"/>
      <c r="G605" s="26"/>
      <c r="H605" s="26"/>
      <c r="I605" s="26"/>
      <c r="J605" s="26"/>
      <c r="K605" s="26"/>
      <c r="L605" s="27"/>
    </row>
    <row r="606" spans="3:12" ht="12.75" customHeight="1" x14ac:dyDescent="0.2">
      <c r="C606" s="26"/>
      <c r="D606" s="26"/>
      <c r="E606" s="26"/>
      <c r="F606" s="26"/>
      <c r="G606" s="26"/>
      <c r="H606" s="26"/>
      <c r="I606" s="26"/>
      <c r="J606" s="26"/>
      <c r="K606" s="26"/>
      <c r="L606" s="27"/>
    </row>
    <row r="607" spans="3:12" ht="12.75" customHeight="1" x14ac:dyDescent="0.2">
      <c r="C607" s="26"/>
      <c r="D607" s="26"/>
      <c r="E607" s="26"/>
      <c r="F607" s="26"/>
      <c r="G607" s="26"/>
      <c r="H607" s="26"/>
      <c r="I607" s="26"/>
      <c r="J607" s="26"/>
      <c r="K607" s="26"/>
      <c r="L607" s="27"/>
    </row>
    <row r="608" spans="3:12" ht="12.75" customHeight="1" x14ac:dyDescent="0.2">
      <c r="C608" s="26"/>
      <c r="D608" s="26"/>
      <c r="E608" s="26"/>
      <c r="F608" s="26"/>
      <c r="G608" s="26"/>
      <c r="H608" s="26"/>
      <c r="I608" s="26"/>
      <c r="J608" s="26"/>
      <c r="K608" s="26"/>
      <c r="L608" s="27"/>
    </row>
    <row r="609" spans="3:12" ht="12.75" customHeight="1" x14ac:dyDescent="0.2">
      <c r="C609" s="26"/>
      <c r="D609" s="26"/>
      <c r="E609" s="26"/>
      <c r="F609" s="26"/>
      <c r="G609" s="26"/>
      <c r="H609" s="26"/>
      <c r="I609" s="26"/>
      <c r="J609" s="26"/>
      <c r="K609" s="26"/>
      <c r="L609" s="27"/>
    </row>
    <row r="610" spans="3:12" ht="12.75" customHeight="1" x14ac:dyDescent="0.2">
      <c r="C610" s="26"/>
      <c r="D610" s="26"/>
      <c r="E610" s="26"/>
      <c r="F610" s="26"/>
      <c r="G610" s="26"/>
      <c r="H610" s="26"/>
      <c r="I610" s="26"/>
      <c r="J610" s="26"/>
      <c r="K610" s="26"/>
      <c r="L610" s="27"/>
    </row>
    <row r="611" spans="3:12" ht="12.75" customHeight="1" x14ac:dyDescent="0.2">
      <c r="C611" s="26"/>
      <c r="D611" s="26"/>
      <c r="E611" s="26"/>
      <c r="F611" s="26"/>
      <c r="G611" s="26"/>
      <c r="H611" s="26"/>
      <c r="I611" s="26"/>
      <c r="J611" s="26"/>
      <c r="K611" s="26"/>
      <c r="L611" s="27"/>
    </row>
    <row r="612" spans="3:12" ht="12.75" customHeight="1" x14ac:dyDescent="0.2">
      <c r="C612" s="26"/>
      <c r="D612" s="26"/>
      <c r="E612" s="26"/>
      <c r="F612" s="26"/>
      <c r="G612" s="26"/>
      <c r="H612" s="26"/>
      <c r="I612" s="26"/>
      <c r="J612" s="26"/>
      <c r="K612" s="26"/>
      <c r="L612" s="27"/>
    </row>
    <row r="613" spans="3:12" ht="12.75" customHeight="1" x14ac:dyDescent="0.2">
      <c r="C613" s="26"/>
      <c r="D613" s="26"/>
      <c r="E613" s="26"/>
      <c r="F613" s="26"/>
      <c r="G613" s="26"/>
      <c r="H613" s="26"/>
      <c r="I613" s="26"/>
      <c r="J613" s="26"/>
      <c r="K613" s="26"/>
      <c r="L613" s="27"/>
    </row>
    <row r="614" spans="3:12" ht="12.75" customHeight="1" x14ac:dyDescent="0.2">
      <c r="C614" s="26"/>
      <c r="D614" s="26"/>
      <c r="E614" s="26"/>
      <c r="F614" s="26"/>
      <c r="G614" s="26"/>
      <c r="H614" s="26"/>
      <c r="I614" s="26"/>
      <c r="J614" s="26"/>
      <c r="K614" s="26"/>
      <c r="L614" s="27"/>
    </row>
    <row r="615" spans="3:12" ht="12.75" customHeight="1" x14ac:dyDescent="0.2">
      <c r="C615" s="26"/>
      <c r="D615" s="26"/>
      <c r="E615" s="26"/>
      <c r="F615" s="26"/>
      <c r="G615" s="26"/>
      <c r="H615" s="26"/>
      <c r="I615" s="26"/>
      <c r="J615" s="26"/>
      <c r="K615" s="26"/>
      <c r="L615" s="27"/>
    </row>
    <row r="616" spans="3:12" ht="12.75" customHeight="1" x14ac:dyDescent="0.2">
      <c r="C616" s="26"/>
      <c r="D616" s="26"/>
      <c r="E616" s="26"/>
      <c r="F616" s="26"/>
      <c r="G616" s="26"/>
      <c r="H616" s="26"/>
      <c r="I616" s="26"/>
      <c r="J616" s="26"/>
      <c r="K616" s="26"/>
      <c r="L616" s="27"/>
    </row>
    <row r="617" spans="3:12" ht="12.75" customHeight="1" x14ac:dyDescent="0.2">
      <c r="C617" s="26"/>
      <c r="D617" s="26"/>
      <c r="E617" s="26"/>
      <c r="F617" s="26"/>
      <c r="G617" s="26"/>
      <c r="H617" s="26"/>
      <c r="I617" s="26"/>
      <c r="J617" s="26"/>
      <c r="K617" s="26"/>
      <c r="L617" s="27"/>
    </row>
    <row r="618" spans="3:12" ht="12.75" customHeight="1" x14ac:dyDescent="0.2">
      <c r="C618" s="26"/>
      <c r="D618" s="26"/>
      <c r="E618" s="26"/>
      <c r="F618" s="26"/>
      <c r="G618" s="26"/>
      <c r="H618" s="26"/>
      <c r="I618" s="26"/>
      <c r="J618" s="26"/>
      <c r="K618" s="26"/>
      <c r="L618" s="27"/>
    </row>
    <row r="619" spans="3:12" ht="12.75" customHeight="1" x14ac:dyDescent="0.2">
      <c r="C619" s="26"/>
      <c r="D619" s="26"/>
      <c r="E619" s="26"/>
      <c r="F619" s="26"/>
      <c r="G619" s="26"/>
      <c r="H619" s="26"/>
      <c r="I619" s="26"/>
      <c r="J619" s="26"/>
      <c r="K619" s="26"/>
      <c r="L619" s="27"/>
    </row>
    <row r="620" spans="3:12" ht="12.75" customHeight="1" x14ac:dyDescent="0.2">
      <c r="C620" s="26"/>
      <c r="D620" s="26"/>
      <c r="E620" s="26"/>
      <c r="F620" s="26"/>
      <c r="G620" s="26"/>
      <c r="H620" s="26"/>
      <c r="I620" s="26"/>
      <c r="J620" s="26"/>
      <c r="K620" s="26"/>
      <c r="L620" s="27"/>
    </row>
    <row r="621" spans="3:12" ht="12.75" customHeight="1" x14ac:dyDescent="0.2">
      <c r="C621" s="26"/>
      <c r="D621" s="26"/>
      <c r="E621" s="26"/>
      <c r="F621" s="26"/>
      <c r="G621" s="26"/>
      <c r="H621" s="26"/>
      <c r="I621" s="26"/>
      <c r="J621" s="26"/>
      <c r="K621" s="26"/>
      <c r="L621" s="27"/>
    </row>
    <row r="622" spans="3:12" ht="12.75" customHeight="1" x14ac:dyDescent="0.2">
      <c r="C622" s="26"/>
      <c r="D622" s="26"/>
      <c r="E622" s="26"/>
      <c r="F622" s="26"/>
      <c r="G622" s="26"/>
      <c r="H622" s="26"/>
      <c r="I622" s="26"/>
      <c r="J622" s="26"/>
      <c r="K622" s="26"/>
      <c r="L622" s="27"/>
    </row>
    <row r="623" spans="3:12" ht="12.75" customHeight="1" x14ac:dyDescent="0.2">
      <c r="C623" s="26"/>
      <c r="D623" s="26"/>
      <c r="E623" s="26"/>
      <c r="F623" s="26"/>
      <c r="G623" s="26"/>
      <c r="H623" s="26"/>
      <c r="I623" s="26"/>
      <c r="J623" s="26"/>
      <c r="K623" s="26"/>
      <c r="L623" s="27"/>
    </row>
    <row r="624" spans="3:12" ht="12.75" customHeight="1" x14ac:dyDescent="0.2">
      <c r="C624" s="26"/>
      <c r="D624" s="26"/>
      <c r="E624" s="26"/>
      <c r="F624" s="26"/>
      <c r="G624" s="26"/>
      <c r="H624" s="26"/>
      <c r="I624" s="26"/>
      <c r="J624" s="26"/>
      <c r="K624" s="26"/>
      <c r="L624" s="27"/>
    </row>
    <row r="625" spans="3:12" ht="12.75" customHeight="1" x14ac:dyDescent="0.2">
      <c r="C625" s="26"/>
      <c r="D625" s="26"/>
      <c r="E625" s="26"/>
      <c r="F625" s="26"/>
      <c r="G625" s="26"/>
      <c r="H625" s="26"/>
      <c r="I625" s="26"/>
      <c r="J625" s="26"/>
      <c r="K625" s="26"/>
      <c r="L625" s="27"/>
    </row>
    <row r="626" spans="3:12" ht="12.75" customHeight="1" x14ac:dyDescent="0.2">
      <c r="C626" s="26"/>
      <c r="D626" s="26"/>
      <c r="E626" s="26"/>
      <c r="F626" s="26"/>
      <c r="G626" s="26"/>
      <c r="H626" s="26"/>
      <c r="I626" s="26"/>
      <c r="J626" s="26"/>
      <c r="K626" s="26"/>
      <c r="L626" s="27"/>
    </row>
    <row r="627" spans="3:12" ht="12.75" customHeight="1" x14ac:dyDescent="0.2">
      <c r="C627" s="26"/>
      <c r="D627" s="26"/>
      <c r="E627" s="26"/>
      <c r="F627" s="26"/>
      <c r="G627" s="26"/>
      <c r="H627" s="26"/>
      <c r="I627" s="26"/>
      <c r="J627" s="26"/>
      <c r="K627" s="26"/>
      <c r="L627" s="27"/>
    </row>
    <row r="628" spans="3:12" ht="12.75" customHeight="1" x14ac:dyDescent="0.2">
      <c r="C628" s="26"/>
      <c r="D628" s="26"/>
      <c r="E628" s="26"/>
      <c r="F628" s="26"/>
      <c r="G628" s="26"/>
      <c r="H628" s="26"/>
      <c r="I628" s="26"/>
      <c r="J628" s="26"/>
      <c r="K628" s="26"/>
      <c r="L628" s="27"/>
    </row>
    <row r="629" spans="3:12" ht="12.75" customHeight="1" x14ac:dyDescent="0.2">
      <c r="C629" s="26"/>
      <c r="D629" s="26"/>
      <c r="E629" s="26"/>
      <c r="F629" s="26"/>
      <c r="G629" s="26"/>
      <c r="H629" s="26"/>
      <c r="I629" s="26"/>
      <c r="J629" s="26"/>
      <c r="K629" s="26"/>
      <c r="L629" s="27"/>
    </row>
    <row r="630" spans="3:12" ht="12.75" customHeight="1" x14ac:dyDescent="0.2">
      <c r="C630" s="26"/>
      <c r="D630" s="26"/>
      <c r="E630" s="26"/>
      <c r="F630" s="26"/>
      <c r="G630" s="26"/>
      <c r="H630" s="26"/>
      <c r="I630" s="26"/>
      <c r="J630" s="26"/>
      <c r="K630" s="26"/>
      <c r="L630" s="27"/>
    </row>
    <row r="631" spans="3:12" ht="12.75" customHeight="1" x14ac:dyDescent="0.2">
      <c r="C631" s="26"/>
      <c r="D631" s="26"/>
      <c r="E631" s="26"/>
      <c r="F631" s="26"/>
      <c r="G631" s="26"/>
      <c r="H631" s="26"/>
      <c r="I631" s="26"/>
      <c r="J631" s="26"/>
      <c r="K631" s="26"/>
      <c r="L631" s="27"/>
    </row>
    <row r="632" spans="3:12" ht="12.75" customHeight="1" x14ac:dyDescent="0.2">
      <c r="C632" s="26"/>
      <c r="D632" s="26"/>
      <c r="E632" s="26"/>
      <c r="F632" s="26"/>
      <c r="G632" s="26"/>
      <c r="H632" s="26"/>
      <c r="I632" s="26"/>
      <c r="J632" s="26"/>
      <c r="K632" s="26"/>
      <c r="L632" s="27"/>
    </row>
    <row r="633" spans="3:12" ht="12.75" customHeight="1" x14ac:dyDescent="0.2">
      <c r="C633" s="26"/>
      <c r="D633" s="26"/>
      <c r="E633" s="26"/>
      <c r="F633" s="26"/>
      <c r="G633" s="26"/>
      <c r="H633" s="26"/>
      <c r="I633" s="26"/>
      <c r="J633" s="26"/>
      <c r="K633" s="26"/>
      <c r="L633" s="27"/>
    </row>
    <row r="634" spans="3:12" ht="12.75" customHeight="1" x14ac:dyDescent="0.2">
      <c r="C634" s="26"/>
      <c r="D634" s="26"/>
      <c r="E634" s="26"/>
      <c r="F634" s="26"/>
      <c r="G634" s="26"/>
      <c r="H634" s="26"/>
      <c r="I634" s="26"/>
      <c r="J634" s="26"/>
      <c r="K634" s="26"/>
      <c r="L634" s="27"/>
    </row>
    <row r="635" spans="3:12" ht="12.75" customHeight="1" x14ac:dyDescent="0.2">
      <c r="C635" s="26"/>
      <c r="D635" s="26"/>
      <c r="E635" s="26"/>
      <c r="F635" s="26"/>
      <c r="G635" s="26"/>
      <c r="H635" s="26"/>
      <c r="I635" s="26"/>
      <c r="J635" s="26"/>
      <c r="K635" s="26"/>
      <c r="L635" s="27"/>
    </row>
    <row r="636" spans="3:12" ht="12.75" customHeight="1" x14ac:dyDescent="0.2">
      <c r="C636" s="26"/>
      <c r="D636" s="26"/>
      <c r="E636" s="26"/>
      <c r="F636" s="26"/>
      <c r="G636" s="26"/>
      <c r="H636" s="26"/>
      <c r="I636" s="26"/>
      <c r="J636" s="26"/>
      <c r="K636" s="26"/>
      <c r="L636" s="27"/>
    </row>
    <row r="637" spans="3:12" ht="12.75" customHeight="1" x14ac:dyDescent="0.2">
      <c r="C637" s="26"/>
      <c r="D637" s="26"/>
      <c r="E637" s="26"/>
      <c r="F637" s="26"/>
      <c r="G637" s="26"/>
      <c r="H637" s="26"/>
      <c r="I637" s="26"/>
      <c r="J637" s="26"/>
      <c r="K637" s="26"/>
      <c r="L637" s="27"/>
    </row>
    <row r="638" spans="3:12" ht="12.75" customHeight="1" x14ac:dyDescent="0.2">
      <c r="C638" s="26"/>
      <c r="D638" s="26"/>
      <c r="E638" s="26"/>
      <c r="F638" s="26"/>
      <c r="G638" s="26"/>
      <c r="H638" s="26"/>
      <c r="I638" s="26"/>
      <c r="J638" s="26"/>
      <c r="K638" s="26"/>
      <c r="L638" s="27"/>
    </row>
    <row r="639" spans="3:12" ht="12.75" customHeight="1" x14ac:dyDescent="0.2">
      <c r="C639" s="26"/>
      <c r="D639" s="26"/>
      <c r="E639" s="26"/>
      <c r="F639" s="26"/>
      <c r="G639" s="26"/>
      <c r="H639" s="26"/>
      <c r="I639" s="26"/>
      <c r="J639" s="26"/>
      <c r="K639" s="26"/>
      <c r="L639" s="27"/>
    </row>
    <row r="640" spans="3:12" ht="12.75" customHeight="1" x14ac:dyDescent="0.2">
      <c r="C640" s="26"/>
      <c r="D640" s="26"/>
      <c r="E640" s="26"/>
      <c r="F640" s="26"/>
      <c r="G640" s="26"/>
      <c r="H640" s="26"/>
      <c r="I640" s="26"/>
      <c r="J640" s="26"/>
      <c r="K640" s="26"/>
      <c r="L640" s="27"/>
    </row>
    <row r="641" spans="3:12" ht="12.75" customHeight="1" x14ac:dyDescent="0.2">
      <c r="C641" s="26"/>
      <c r="D641" s="26"/>
      <c r="E641" s="26"/>
      <c r="F641" s="26"/>
      <c r="G641" s="26"/>
      <c r="H641" s="26"/>
      <c r="I641" s="26"/>
      <c r="J641" s="26"/>
      <c r="K641" s="26"/>
      <c r="L641" s="27"/>
    </row>
    <row r="642" spans="3:12" ht="12.75" customHeight="1" x14ac:dyDescent="0.2">
      <c r="C642" s="26"/>
      <c r="D642" s="26"/>
      <c r="E642" s="26"/>
      <c r="F642" s="26"/>
      <c r="G642" s="26"/>
      <c r="H642" s="26"/>
      <c r="I642" s="26"/>
      <c r="J642" s="26"/>
      <c r="K642" s="26"/>
      <c r="L642" s="27"/>
    </row>
    <row r="643" spans="3:12" ht="12.75" customHeight="1" x14ac:dyDescent="0.2">
      <c r="C643" s="26"/>
      <c r="D643" s="26"/>
      <c r="E643" s="26"/>
      <c r="F643" s="26"/>
      <c r="G643" s="26"/>
      <c r="H643" s="26"/>
      <c r="I643" s="26"/>
      <c r="J643" s="26"/>
      <c r="K643" s="26"/>
      <c r="L643" s="27"/>
    </row>
    <row r="644" spans="3:12" ht="12.75" customHeight="1" x14ac:dyDescent="0.2">
      <c r="C644" s="26"/>
      <c r="D644" s="26"/>
      <c r="E644" s="26"/>
      <c r="F644" s="26"/>
      <c r="G644" s="26"/>
      <c r="H644" s="26"/>
      <c r="I644" s="26"/>
      <c r="J644" s="26"/>
      <c r="K644" s="26"/>
      <c r="L644" s="27"/>
    </row>
    <row r="645" spans="3:12" ht="12.75" customHeight="1" x14ac:dyDescent="0.2">
      <c r="C645" s="26"/>
      <c r="D645" s="26"/>
      <c r="E645" s="26"/>
      <c r="F645" s="26"/>
      <c r="G645" s="26"/>
      <c r="H645" s="26"/>
      <c r="I645" s="26"/>
      <c r="J645" s="26"/>
      <c r="K645" s="26"/>
      <c r="L645" s="27"/>
    </row>
    <row r="646" spans="3:12" ht="12.75" customHeight="1" x14ac:dyDescent="0.2">
      <c r="C646" s="26"/>
      <c r="D646" s="26"/>
      <c r="E646" s="26"/>
      <c r="F646" s="26"/>
      <c r="G646" s="26"/>
      <c r="H646" s="26"/>
      <c r="I646" s="26"/>
      <c r="J646" s="26"/>
      <c r="K646" s="26"/>
      <c r="L646" s="27"/>
    </row>
    <row r="647" spans="3:12" ht="12.75" customHeight="1" x14ac:dyDescent="0.2">
      <c r="C647" s="26"/>
      <c r="D647" s="26"/>
      <c r="E647" s="26"/>
      <c r="F647" s="26"/>
      <c r="G647" s="26"/>
      <c r="H647" s="26"/>
      <c r="I647" s="26"/>
      <c r="J647" s="26"/>
      <c r="K647" s="26"/>
      <c r="L647" s="27"/>
    </row>
    <row r="648" spans="3:12" ht="12.75" customHeight="1" x14ac:dyDescent="0.2">
      <c r="C648" s="26"/>
      <c r="D648" s="26"/>
      <c r="E648" s="26"/>
      <c r="F648" s="26"/>
      <c r="G648" s="26"/>
      <c r="H648" s="26"/>
      <c r="I648" s="26"/>
      <c r="J648" s="26"/>
      <c r="K648" s="26"/>
      <c r="L648" s="27"/>
    </row>
    <row r="649" spans="3:12" ht="12.75" customHeight="1" x14ac:dyDescent="0.2">
      <c r="C649" s="26"/>
      <c r="D649" s="26"/>
      <c r="E649" s="26"/>
      <c r="F649" s="26"/>
      <c r="G649" s="26"/>
      <c r="H649" s="26"/>
      <c r="I649" s="26"/>
      <c r="J649" s="26"/>
      <c r="K649" s="26"/>
      <c r="L649" s="27"/>
    </row>
    <row r="650" spans="3:12" ht="12.75" customHeight="1" x14ac:dyDescent="0.2">
      <c r="C650" s="26"/>
      <c r="D650" s="26"/>
      <c r="E650" s="26"/>
      <c r="F650" s="26"/>
      <c r="G650" s="26"/>
      <c r="H650" s="26"/>
      <c r="I650" s="26"/>
      <c r="J650" s="26"/>
      <c r="K650" s="26"/>
      <c r="L650" s="27"/>
    </row>
    <row r="651" spans="3:12" ht="12.75" customHeight="1" x14ac:dyDescent="0.2">
      <c r="C651" s="26"/>
      <c r="D651" s="26"/>
      <c r="E651" s="26"/>
      <c r="F651" s="26"/>
      <c r="G651" s="26"/>
      <c r="H651" s="26"/>
      <c r="I651" s="26"/>
      <c r="J651" s="26"/>
      <c r="K651" s="26"/>
      <c r="L651" s="27"/>
    </row>
    <row r="652" spans="3:12" ht="12.75" customHeight="1" x14ac:dyDescent="0.2">
      <c r="C652" s="26"/>
      <c r="D652" s="26"/>
      <c r="E652" s="26"/>
      <c r="F652" s="26"/>
      <c r="G652" s="26"/>
      <c r="H652" s="26"/>
      <c r="I652" s="26"/>
      <c r="J652" s="26"/>
      <c r="K652" s="26"/>
      <c r="L652" s="27"/>
    </row>
    <row r="653" spans="3:12" ht="12.75" customHeight="1" x14ac:dyDescent="0.2">
      <c r="C653" s="26"/>
      <c r="D653" s="26"/>
      <c r="E653" s="26"/>
      <c r="F653" s="26"/>
      <c r="G653" s="26"/>
      <c r="H653" s="26"/>
      <c r="I653" s="26"/>
      <c r="J653" s="26"/>
      <c r="K653" s="26"/>
      <c r="L653" s="27"/>
    </row>
    <row r="654" spans="3:12" ht="12.75" customHeight="1" x14ac:dyDescent="0.2">
      <c r="C654" s="26"/>
      <c r="D654" s="26"/>
      <c r="E654" s="26"/>
      <c r="F654" s="26"/>
      <c r="G654" s="26"/>
      <c r="H654" s="26"/>
      <c r="I654" s="26"/>
      <c r="J654" s="26"/>
      <c r="K654" s="26"/>
      <c r="L654" s="27"/>
    </row>
    <row r="655" spans="3:12" ht="12.75" customHeight="1" x14ac:dyDescent="0.2">
      <c r="C655" s="26"/>
      <c r="D655" s="26"/>
      <c r="E655" s="26"/>
      <c r="F655" s="26"/>
      <c r="G655" s="26"/>
      <c r="H655" s="26"/>
      <c r="I655" s="26"/>
      <c r="J655" s="26"/>
      <c r="K655" s="26"/>
      <c r="L655" s="27"/>
    </row>
    <row r="656" spans="3:12" ht="12.75" customHeight="1" x14ac:dyDescent="0.2">
      <c r="C656" s="26"/>
      <c r="D656" s="26"/>
      <c r="E656" s="26"/>
      <c r="F656" s="26"/>
      <c r="G656" s="26"/>
      <c r="H656" s="26"/>
      <c r="I656" s="26"/>
      <c r="J656" s="26"/>
      <c r="K656" s="26"/>
      <c r="L656" s="27"/>
    </row>
    <row r="657" spans="3:12" ht="12.75" customHeight="1" x14ac:dyDescent="0.2">
      <c r="C657" s="26"/>
      <c r="D657" s="26"/>
      <c r="E657" s="26"/>
      <c r="F657" s="26"/>
      <c r="G657" s="26"/>
      <c r="H657" s="26"/>
      <c r="I657" s="26"/>
      <c r="J657" s="26"/>
      <c r="K657" s="26"/>
      <c r="L657" s="27"/>
    </row>
    <row r="658" spans="3:12" ht="12.75" customHeight="1" x14ac:dyDescent="0.2">
      <c r="C658" s="26"/>
      <c r="D658" s="26"/>
      <c r="E658" s="26"/>
      <c r="F658" s="26"/>
      <c r="G658" s="26"/>
      <c r="H658" s="26"/>
      <c r="I658" s="26"/>
      <c r="J658" s="26"/>
      <c r="K658" s="26"/>
      <c r="L658" s="27"/>
    </row>
    <row r="659" spans="3:12" ht="12.75" customHeight="1" x14ac:dyDescent="0.2">
      <c r="C659" s="26"/>
      <c r="D659" s="26"/>
      <c r="E659" s="26"/>
      <c r="F659" s="26"/>
      <c r="G659" s="26"/>
      <c r="H659" s="26"/>
      <c r="I659" s="26"/>
      <c r="J659" s="26"/>
      <c r="K659" s="26"/>
      <c r="L659" s="27"/>
    </row>
    <row r="660" spans="3:12" ht="12.75" customHeight="1" x14ac:dyDescent="0.2">
      <c r="C660" s="26"/>
      <c r="D660" s="26"/>
      <c r="E660" s="26"/>
      <c r="F660" s="26"/>
      <c r="G660" s="26"/>
      <c r="H660" s="26"/>
      <c r="I660" s="26"/>
      <c r="J660" s="26"/>
      <c r="K660" s="26"/>
      <c r="L660" s="27"/>
    </row>
    <row r="661" spans="3:12" ht="12.75" customHeight="1" x14ac:dyDescent="0.2">
      <c r="C661" s="26"/>
      <c r="D661" s="26"/>
      <c r="E661" s="26"/>
      <c r="F661" s="26"/>
      <c r="G661" s="26"/>
      <c r="H661" s="26"/>
      <c r="I661" s="26"/>
      <c r="J661" s="26"/>
      <c r="K661" s="26"/>
      <c r="L661" s="27"/>
    </row>
    <row r="662" spans="3:12" ht="12.75" customHeight="1" x14ac:dyDescent="0.2">
      <c r="C662" s="26"/>
      <c r="D662" s="26"/>
      <c r="E662" s="26"/>
      <c r="F662" s="26"/>
      <c r="G662" s="26"/>
      <c r="H662" s="26"/>
      <c r="I662" s="26"/>
      <c r="J662" s="26"/>
      <c r="K662" s="26"/>
      <c r="L662" s="27"/>
    </row>
    <row r="663" spans="3:12" ht="12.75" customHeight="1" x14ac:dyDescent="0.2">
      <c r="C663" s="26"/>
      <c r="D663" s="26"/>
      <c r="E663" s="26"/>
      <c r="F663" s="26"/>
      <c r="G663" s="26"/>
      <c r="H663" s="26"/>
      <c r="I663" s="26"/>
      <c r="J663" s="26"/>
      <c r="K663" s="26"/>
      <c r="L663" s="27"/>
    </row>
    <row r="664" spans="3:12" ht="12.75" customHeight="1" x14ac:dyDescent="0.2">
      <c r="C664" s="26"/>
      <c r="D664" s="26"/>
      <c r="E664" s="26"/>
      <c r="F664" s="26"/>
      <c r="G664" s="26"/>
      <c r="H664" s="26"/>
      <c r="I664" s="26"/>
      <c r="J664" s="26"/>
      <c r="K664" s="26"/>
      <c r="L664" s="27"/>
    </row>
    <row r="665" spans="3:12" ht="12.75" customHeight="1" x14ac:dyDescent="0.2">
      <c r="C665" s="26"/>
      <c r="D665" s="26"/>
      <c r="E665" s="26"/>
      <c r="F665" s="26"/>
      <c r="G665" s="26"/>
      <c r="H665" s="26"/>
      <c r="I665" s="26"/>
      <c r="J665" s="26"/>
      <c r="K665" s="26"/>
      <c r="L665" s="27"/>
    </row>
    <row r="666" spans="3:12" ht="12.75" customHeight="1" x14ac:dyDescent="0.2">
      <c r="C666" s="26"/>
      <c r="D666" s="26"/>
      <c r="E666" s="26"/>
      <c r="F666" s="26"/>
      <c r="G666" s="26"/>
      <c r="H666" s="26"/>
      <c r="I666" s="26"/>
      <c r="J666" s="26"/>
      <c r="K666" s="26"/>
      <c r="L666" s="27"/>
    </row>
    <row r="667" spans="3:12" ht="12.75" customHeight="1" x14ac:dyDescent="0.2">
      <c r="C667" s="26"/>
      <c r="D667" s="26"/>
      <c r="E667" s="26"/>
      <c r="F667" s="26"/>
      <c r="G667" s="26"/>
      <c r="H667" s="26"/>
      <c r="I667" s="26"/>
      <c r="J667" s="26"/>
      <c r="K667" s="26"/>
      <c r="L667" s="27"/>
    </row>
    <row r="668" spans="3:12" ht="12.75" customHeight="1" x14ac:dyDescent="0.2">
      <c r="C668" s="26"/>
      <c r="D668" s="26"/>
      <c r="E668" s="26"/>
      <c r="F668" s="26"/>
      <c r="G668" s="26"/>
      <c r="H668" s="26"/>
      <c r="I668" s="26"/>
      <c r="J668" s="26"/>
      <c r="K668" s="26"/>
      <c r="L668" s="27"/>
    </row>
    <row r="669" spans="3:12" ht="12.75" customHeight="1" x14ac:dyDescent="0.2">
      <c r="C669" s="26"/>
      <c r="D669" s="26"/>
      <c r="E669" s="26"/>
      <c r="F669" s="26"/>
      <c r="G669" s="26"/>
      <c r="H669" s="26"/>
      <c r="I669" s="26"/>
      <c r="J669" s="26"/>
      <c r="K669" s="26"/>
      <c r="L669" s="27"/>
    </row>
    <row r="670" spans="3:12" ht="12.75" customHeight="1" x14ac:dyDescent="0.2">
      <c r="C670" s="26"/>
      <c r="D670" s="26"/>
      <c r="E670" s="26"/>
      <c r="F670" s="26"/>
      <c r="G670" s="26"/>
      <c r="H670" s="26"/>
      <c r="I670" s="26"/>
      <c r="J670" s="26"/>
      <c r="K670" s="26"/>
      <c r="L670" s="27"/>
    </row>
    <row r="671" spans="3:12" ht="12.75" customHeight="1" x14ac:dyDescent="0.2">
      <c r="C671" s="26"/>
      <c r="D671" s="26"/>
      <c r="E671" s="26"/>
      <c r="F671" s="26"/>
      <c r="G671" s="26"/>
      <c r="H671" s="26"/>
      <c r="I671" s="26"/>
      <c r="J671" s="26"/>
      <c r="K671" s="26"/>
      <c r="L671" s="27"/>
    </row>
    <row r="672" spans="3:12" ht="12.75" customHeight="1" x14ac:dyDescent="0.2">
      <c r="C672" s="26"/>
      <c r="D672" s="26"/>
      <c r="E672" s="26"/>
      <c r="F672" s="26"/>
      <c r="G672" s="26"/>
      <c r="H672" s="26"/>
      <c r="I672" s="26"/>
      <c r="J672" s="26"/>
      <c r="K672" s="26"/>
      <c r="L672" s="27"/>
    </row>
    <row r="673" spans="3:12" ht="12.75" customHeight="1" x14ac:dyDescent="0.2">
      <c r="C673" s="26"/>
      <c r="D673" s="26"/>
      <c r="E673" s="26"/>
      <c r="F673" s="26"/>
      <c r="G673" s="26"/>
      <c r="H673" s="26"/>
      <c r="I673" s="26"/>
      <c r="J673" s="26"/>
      <c r="K673" s="26"/>
      <c r="L673" s="27"/>
    </row>
    <row r="674" spans="3:12" ht="12.75" customHeight="1" x14ac:dyDescent="0.2">
      <c r="C674" s="26"/>
      <c r="D674" s="26"/>
      <c r="E674" s="26"/>
      <c r="F674" s="26"/>
      <c r="G674" s="26"/>
      <c r="H674" s="26"/>
      <c r="I674" s="26"/>
      <c r="J674" s="26"/>
      <c r="K674" s="26"/>
      <c r="L674" s="27"/>
    </row>
    <row r="675" spans="3:12" ht="12.75" customHeight="1" x14ac:dyDescent="0.2">
      <c r="C675" s="26"/>
      <c r="D675" s="26"/>
      <c r="E675" s="26"/>
      <c r="F675" s="26"/>
      <c r="G675" s="26"/>
      <c r="H675" s="26"/>
      <c r="I675" s="26"/>
      <c r="J675" s="26"/>
      <c r="K675" s="26"/>
      <c r="L675" s="27"/>
    </row>
    <row r="676" spans="3:12" ht="12.75" customHeight="1" x14ac:dyDescent="0.2">
      <c r="C676" s="26"/>
      <c r="D676" s="26"/>
      <c r="E676" s="26"/>
      <c r="F676" s="26"/>
      <c r="G676" s="26"/>
      <c r="H676" s="26"/>
      <c r="I676" s="26"/>
      <c r="J676" s="26"/>
      <c r="K676" s="26"/>
      <c r="L676" s="27"/>
    </row>
    <row r="677" spans="3:12" ht="12.75" customHeight="1" x14ac:dyDescent="0.2">
      <c r="C677" s="26"/>
      <c r="D677" s="26"/>
      <c r="E677" s="26"/>
      <c r="F677" s="26"/>
      <c r="G677" s="26"/>
      <c r="H677" s="26"/>
      <c r="I677" s="26"/>
      <c r="J677" s="26"/>
      <c r="K677" s="26"/>
      <c r="L677" s="27"/>
    </row>
    <row r="678" spans="3:12" ht="12.75" customHeight="1" x14ac:dyDescent="0.2">
      <c r="C678" s="26"/>
      <c r="D678" s="26"/>
      <c r="E678" s="26"/>
      <c r="F678" s="26"/>
      <c r="G678" s="26"/>
      <c r="H678" s="26"/>
      <c r="I678" s="26"/>
      <c r="J678" s="26"/>
      <c r="K678" s="26"/>
      <c r="L678" s="27"/>
    </row>
    <row r="679" spans="3:12" ht="12.75" customHeight="1" x14ac:dyDescent="0.2">
      <c r="C679" s="26"/>
      <c r="D679" s="26"/>
      <c r="E679" s="26"/>
      <c r="F679" s="26"/>
      <c r="G679" s="26"/>
      <c r="H679" s="26"/>
      <c r="I679" s="26"/>
      <c r="J679" s="26"/>
      <c r="K679" s="26"/>
      <c r="L679" s="27"/>
    </row>
    <row r="680" spans="3:12" ht="12.75" customHeight="1" x14ac:dyDescent="0.2">
      <c r="C680" s="26"/>
      <c r="D680" s="26"/>
      <c r="E680" s="26"/>
      <c r="F680" s="26"/>
      <c r="G680" s="26"/>
      <c r="H680" s="26"/>
      <c r="I680" s="26"/>
      <c r="J680" s="26"/>
      <c r="K680" s="26"/>
      <c r="L680" s="27"/>
    </row>
    <row r="681" spans="3:12" ht="12.75" customHeight="1" x14ac:dyDescent="0.2">
      <c r="C681" s="26"/>
      <c r="D681" s="26"/>
      <c r="E681" s="26"/>
      <c r="F681" s="26"/>
      <c r="G681" s="26"/>
      <c r="H681" s="26"/>
      <c r="I681" s="26"/>
      <c r="J681" s="26"/>
      <c r="K681" s="26"/>
      <c r="L681" s="27"/>
    </row>
    <row r="682" spans="3:12" ht="12.75" customHeight="1" x14ac:dyDescent="0.2">
      <c r="C682" s="26"/>
      <c r="D682" s="26"/>
      <c r="E682" s="26"/>
      <c r="F682" s="26"/>
      <c r="G682" s="26"/>
      <c r="H682" s="26"/>
      <c r="I682" s="26"/>
      <c r="J682" s="26"/>
      <c r="K682" s="26"/>
      <c r="L682" s="27"/>
    </row>
    <row r="683" spans="3:12" ht="12.75" customHeight="1" x14ac:dyDescent="0.2">
      <c r="C683" s="26"/>
      <c r="D683" s="26"/>
      <c r="E683" s="26"/>
      <c r="F683" s="26"/>
      <c r="G683" s="26"/>
      <c r="H683" s="26"/>
      <c r="I683" s="26"/>
      <c r="J683" s="26"/>
      <c r="K683" s="26"/>
      <c r="L683" s="27"/>
    </row>
    <row r="684" spans="3:12" ht="12.75" customHeight="1" x14ac:dyDescent="0.2">
      <c r="C684" s="26"/>
      <c r="D684" s="26"/>
      <c r="E684" s="26"/>
      <c r="F684" s="26"/>
      <c r="G684" s="26"/>
      <c r="H684" s="26"/>
      <c r="I684" s="26"/>
      <c r="J684" s="26"/>
      <c r="K684" s="26"/>
      <c r="L684" s="27"/>
    </row>
    <row r="685" spans="3:12" ht="12.75" customHeight="1" x14ac:dyDescent="0.2">
      <c r="C685" s="26"/>
      <c r="D685" s="26"/>
      <c r="E685" s="26"/>
      <c r="F685" s="26"/>
      <c r="G685" s="26"/>
      <c r="H685" s="26"/>
      <c r="I685" s="26"/>
      <c r="J685" s="26"/>
      <c r="K685" s="26"/>
      <c r="L685" s="27"/>
    </row>
    <row r="686" spans="3:12" ht="12.75" customHeight="1" x14ac:dyDescent="0.2">
      <c r="C686" s="26"/>
      <c r="D686" s="26"/>
      <c r="E686" s="26"/>
      <c r="F686" s="26"/>
      <c r="G686" s="26"/>
      <c r="H686" s="26"/>
      <c r="I686" s="26"/>
      <c r="J686" s="26"/>
      <c r="K686" s="26"/>
      <c r="L686" s="27"/>
    </row>
    <row r="687" spans="3:12" ht="12.75" customHeight="1" x14ac:dyDescent="0.2">
      <c r="C687" s="26"/>
      <c r="D687" s="26"/>
      <c r="E687" s="26"/>
      <c r="F687" s="26"/>
      <c r="G687" s="26"/>
      <c r="H687" s="26"/>
      <c r="I687" s="26"/>
      <c r="J687" s="26"/>
      <c r="K687" s="26"/>
      <c r="L687" s="27"/>
    </row>
    <row r="688" spans="3:12" ht="12.75" customHeight="1" x14ac:dyDescent="0.2">
      <c r="C688" s="26"/>
      <c r="D688" s="26"/>
      <c r="E688" s="26"/>
      <c r="F688" s="26"/>
      <c r="G688" s="26"/>
      <c r="H688" s="26"/>
      <c r="I688" s="26"/>
      <c r="J688" s="26"/>
      <c r="K688" s="26"/>
      <c r="L688" s="27"/>
    </row>
    <row r="689" spans="3:12" ht="12.75" customHeight="1" x14ac:dyDescent="0.2">
      <c r="C689" s="26"/>
      <c r="D689" s="26"/>
      <c r="E689" s="26"/>
      <c r="F689" s="26"/>
      <c r="G689" s="26"/>
      <c r="H689" s="26"/>
      <c r="I689" s="26"/>
      <c r="J689" s="26"/>
      <c r="K689" s="26"/>
      <c r="L689" s="27"/>
    </row>
    <row r="690" spans="3:12" ht="12.75" customHeight="1" x14ac:dyDescent="0.2">
      <c r="C690" s="26"/>
      <c r="D690" s="26"/>
      <c r="E690" s="26"/>
      <c r="F690" s="26"/>
      <c r="G690" s="26"/>
      <c r="H690" s="26"/>
      <c r="I690" s="26"/>
      <c r="J690" s="26"/>
      <c r="K690" s="26"/>
      <c r="L690" s="27"/>
    </row>
    <row r="691" spans="3:12" ht="12.75" customHeight="1" x14ac:dyDescent="0.2">
      <c r="C691" s="26"/>
      <c r="D691" s="26"/>
      <c r="E691" s="26"/>
      <c r="F691" s="26"/>
      <c r="G691" s="26"/>
      <c r="H691" s="26"/>
      <c r="I691" s="26"/>
      <c r="J691" s="26"/>
      <c r="K691" s="26"/>
      <c r="L691" s="27"/>
    </row>
    <row r="692" spans="3:12" ht="12.75" customHeight="1" x14ac:dyDescent="0.2">
      <c r="C692" s="26"/>
      <c r="D692" s="26"/>
      <c r="E692" s="26"/>
      <c r="F692" s="26"/>
      <c r="G692" s="26"/>
      <c r="H692" s="26"/>
      <c r="I692" s="26"/>
      <c r="J692" s="26"/>
      <c r="K692" s="26"/>
      <c r="L692" s="27"/>
    </row>
    <row r="693" spans="3:12" ht="12.75" customHeight="1" x14ac:dyDescent="0.2">
      <c r="C693" s="26"/>
      <c r="D693" s="26"/>
      <c r="E693" s="26"/>
      <c r="F693" s="26"/>
      <c r="G693" s="26"/>
      <c r="H693" s="26"/>
      <c r="I693" s="26"/>
      <c r="J693" s="26"/>
      <c r="K693" s="26"/>
      <c r="L693" s="27"/>
    </row>
    <row r="694" spans="3:12" ht="12.75" customHeight="1" x14ac:dyDescent="0.2">
      <c r="C694" s="26"/>
      <c r="D694" s="26"/>
      <c r="E694" s="26"/>
      <c r="F694" s="26"/>
      <c r="G694" s="26"/>
      <c r="H694" s="26"/>
      <c r="I694" s="26"/>
      <c r="J694" s="26"/>
      <c r="K694" s="26"/>
      <c r="L694" s="27"/>
    </row>
    <row r="695" spans="3:12" ht="12.75" customHeight="1" x14ac:dyDescent="0.2">
      <c r="C695" s="26"/>
      <c r="D695" s="26"/>
      <c r="E695" s="26"/>
      <c r="F695" s="26"/>
      <c r="G695" s="26"/>
      <c r="H695" s="26"/>
      <c r="I695" s="26"/>
      <c r="J695" s="26"/>
      <c r="K695" s="26"/>
      <c r="L695" s="27"/>
    </row>
    <row r="696" spans="3:12" ht="12.75" customHeight="1" x14ac:dyDescent="0.2">
      <c r="C696" s="26"/>
      <c r="D696" s="26"/>
      <c r="E696" s="26"/>
      <c r="F696" s="26"/>
      <c r="G696" s="26"/>
      <c r="H696" s="26"/>
      <c r="I696" s="26"/>
      <c r="J696" s="26"/>
      <c r="K696" s="26"/>
      <c r="L696" s="27"/>
    </row>
    <row r="697" spans="3:12" ht="12.75" customHeight="1" x14ac:dyDescent="0.2">
      <c r="C697" s="26"/>
      <c r="D697" s="26"/>
      <c r="E697" s="26"/>
      <c r="F697" s="26"/>
      <c r="G697" s="26"/>
      <c r="H697" s="26"/>
      <c r="I697" s="26"/>
      <c r="J697" s="26"/>
      <c r="K697" s="26"/>
      <c r="L697" s="27"/>
    </row>
    <row r="698" spans="3:12" ht="12.75" customHeight="1" x14ac:dyDescent="0.2">
      <c r="C698" s="26"/>
      <c r="D698" s="26"/>
      <c r="E698" s="26"/>
      <c r="F698" s="26"/>
      <c r="G698" s="26"/>
      <c r="H698" s="26"/>
      <c r="I698" s="26"/>
      <c r="J698" s="26"/>
      <c r="K698" s="26"/>
      <c r="L698" s="27"/>
    </row>
    <row r="699" spans="3:12" ht="12.75" customHeight="1" x14ac:dyDescent="0.2">
      <c r="C699" s="26"/>
      <c r="D699" s="26"/>
      <c r="E699" s="26"/>
      <c r="F699" s="26"/>
      <c r="G699" s="26"/>
      <c r="H699" s="26"/>
      <c r="I699" s="26"/>
      <c r="J699" s="26"/>
      <c r="K699" s="26"/>
      <c r="L699" s="27"/>
    </row>
    <row r="700" spans="3:12" ht="12.75" customHeight="1" x14ac:dyDescent="0.2">
      <c r="C700" s="26"/>
      <c r="D700" s="26"/>
      <c r="E700" s="26"/>
      <c r="F700" s="26"/>
      <c r="G700" s="26"/>
      <c r="H700" s="26"/>
      <c r="I700" s="26"/>
      <c r="J700" s="26"/>
      <c r="K700" s="26"/>
      <c r="L700" s="27"/>
    </row>
    <row r="701" spans="3:12" ht="12.75" customHeight="1" x14ac:dyDescent="0.2">
      <c r="C701" s="26"/>
      <c r="D701" s="26"/>
      <c r="E701" s="26"/>
      <c r="F701" s="26"/>
      <c r="G701" s="26"/>
      <c r="H701" s="26"/>
      <c r="I701" s="26"/>
      <c r="J701" s="26"/>
      <c r="K701" s="26"/>
      <c r="L701" s="27"/>
    </row>
    <row r="702" spans="3:12" ht="12.75" customHeight="1" x14ac:dyDescent="0.2">
      <c r="C702" s="26"/>
      <c r="D702" s="26"/>
      <c r="E702" s="26"/>
      <c r="F702" s="26"/>
      <c r="G702" s="26"/>
      <c r="H702" s="26"/>
      <c r="I702" s="26"/>
      <c r="J702" s="26"/>
      <c r="K702" s="26"/>
      <c r="L702" s="27"/>
    </row>
    <row r="703" spans="3:12" ht="12.75" customHeight="1" x14ac:dyDescent="0.2">
      <c r="C703" s="26"/>
      <c r="D703" s="26"/>
      <c r="E703" s="26"/>
      <c r="F703" s="26"/>
      <c r="G703" s="26"/>
      <c r="H703" s="26"/>
      <c r="I703" s="26"/>
      <c r="J703" s="26"/>
      <c r="K703" s="26"/>
      <c r="L703" s="27"/>
    </row>
    <row r="704" spans="3:12" ht="12.75" customHeight="1" x14ac:dyDescent="0.2">
      <c r="C704" s="26"/>
      <c r="D704" s="26"/>
      <c r="E704" s="26"/>
      <c r="F704" s="26"/>
      <c r="G704" s="26"/>
      <c r="H704" s="26"/>
      <c r="I704" s="26"/>
      <c r="J704" s="26"/>
      <c r="K704" s="26"/>
      <c r="L704" s="27"/>
    </row>
    <row r="705" spans="3:12" ht="12.75" customHeight="1" x14ac:dyDescent="0.2">
      <c r="C705" s="26"/>
      <c r="D705" s="26"/>
      <c r="E705" s="26"/>
      <c r="F705" s="26"/>
      <c r="G705" s="26"/>
      <c r="H705" s="26"/>
      <c r="I705" s="26"/>
      <c r="J705" s="26"/>
      <c r="K705" s="26"/>
      <c r="L705" s="27"/>
    </row>
    <row r="706" spans="3:12" ht="12.75" customHeight="1" x14ac:dyDescent="0.2">
      <c r="C706" s="26"/>
      <c r="D706" s="26"/>
      <c r="E706" s="26"/>
      <c r="F706" s="26"/>
      <c r="G706" s="26"/>
      <c r="H706" s="26"/>
      <c r="I706" s="26"/>
      <c r="J706" s="26"/>
      <c r="K706" s="26"/>
      <c r="L706" s="27"/>
    </row>
    <row r="707" spans="3:12" ht="12.75" customHeight="1" x14ac:dyDescent="0.2">
      <c r="C707" s="26"/>
      <c r="D707" s="26"/>
      <c r="E707" s="26"/>
      <c r="F707" s="26"/>
      <c r="G707" s="26"/>
      <c r="H707" s="26"/>
      <c r="I707" s="26"/>
      <c r="J707" s="26"/>
      <c r="K707" s="26"/>
      <c r="L707" s="27"/>
    </row>
    <row r="708" spans="3:12" ht="12.75" customHeight="1" x14ac:dyDescent="0.2">
      <c r="C708" s="26"/>
      <c r="D708" s="26"/>
      <c r="E708" s="26"/>
      <c r="F708" s="26"/>
      <c r="G708" s="26"/>
      <c r="H708" s="26"/>
      <c r="I708" s="26"/>
      <c r="J708" s="26"/>
      <c r="K708" s="26"/>
      <c r="L708" s="27"/>
    </row>
    <row r="709" spans="3:12" ht="12.75" customHeight="1" x14ac:dyDescent="0.2">
      <c r="C709" s="26"/>
      <c r="D709" s="26"/>
      <c r="E709" s="26"/>
      <c r="F709" s="26"/>
      <c r="G709" s="26"/>
      <c r="H709" s="26"/>
      <c r="I709" s="26"/>
      <c r="J709" s="26"/>
      <c r="K709" s="26"/>
      <c r="L709" s="27"/>
    </row>
    <row r="710" spans="3:12" ht="12.75" customHeight="1" x14ac:dyDescent="0.2">
      <c r="C710" s="26"/>
      <c r="D710" s="26"/>
      <c r="E710" s="26"/>
      <c r="F710" s="26"/>
      <c r="G710" s="26"/>
      <c r="H710" s="26"/>
      <c r="I710" s="26"/>
      <c r="J710" s="26"/>
      <c r="K710" s="26"/>
      <c r="L710" s="27"/>
    </row>
    <row r="711" spans="3:12" ht="12.75" customHeight="1" x14ac:dyDescent="0.2">
      <c r="C711" s="26"/>
      <c r="D711" s="26"/>
      <c r="E711" s="26"/>
      <c r="F711" s="26"/>
      <c r="G711" s="26"/>
      <c r="H711" s="26"/>
      <c r="I711" s="26"/>
      <c r="J711" s="26"/>
      <c r="K711" s="26"/>
      <c r="L711" s="27"/>
    </row>
    <row r="712" spans="3:12" ht="12.75" customHeight="1" x14ac:dyDescent="0.2">
      <c r="C712" s="26"/>
      <c r="D712" s="26"/>
      <c r="E712" s="26"/>
      <c r="F712" s="26"/>
      <c r="G712" s="26"/>
      <c r="H712" s="26"/>
      <c r="I712" s="26"/>
      <c r="J712" s="26"/>
      <c r="K712" s="26"/>
      <c r="L712" s="27"/>
    </row>
    <row r="713" spans="3:12" ht="12.75" customHeight="1" x14ac:dyDescent="0.2">
      <c r="C713" s="26"/>
      <c r="D713" s="26"/>
      <c r="E713" s="26"/>
      <c r="F713" s="26"/>
      <c r="G713" s="26"/>
      <c r="H713" s="26"/>
      <c r="I713" s="26"/>
      <c r="J713" s="26"/>
      <c r="K713" s="26"/>
      <c r="L713" s="27"/>
    </row>
    <row r="714" spans="3:12" ht="12.75" customHeight="1" x14ac:dyDescent="0.2">
      <c r="C714" s="26"/>
      <c r="D714" s="26"/>
      <c r="E714" s="26"/>
      <c r="F714" s="26"/>
      <c r="G714" s="26"/>
      <c r="H714" s="26"/>
      <c r="I714" s="26"/>
      <c r="J714" s="26"/>
      <c r="K714" s="26"/>
      <c r="L714" s="27"/>
    </row>
    <row r="715" spans="3:12" ht="12.75" customHeight="1" x14ac:dyDescent="0.2">
      <c r="C715" s="26"/>
      <c r="D715" s="26"/>
      <c r="E715" s="26"/>
      <c r="F715" s="26"/>
      <c r="G715" s="26"/>
      <c r="H715" s="26"/>
      <c r="I715" s="26"/>
      <c r="J715" s="26"/>
      <c r="K715" s="26"/>
      <c r="L715" s="27"/>
    </row>
    <row r="716" spans="3:12" ht="12.75" customHeight="1" x14ac:dyDescent="0.2">
      <c r="C716" s="26"/>
      <c r="D716" s="26"/>
      <c r="E716" s="26"/>
      <c r="F716" s="26"/>
      <c r="G716" s="26"/>
      <c r="H716" s="26"/>
      <c r="I716" s="26"/>
      <c r="J716" s="26"/>
      <c r="K716" s="26"/>
      <c r="L716" s="27"/>
    </row>
    <row r="717" spans="3:12" ht="12.75" customHeight="1" x14ac:dyDescent="0.2">
      <c r="C717" s="26"/>
      <c r="D717" s="26"/>
      <c r="E717" s="26"/>
      <c r="F717" s="26"/>
      <c r="G717" s="26"/>
      <c r="H717" s="26"/>
      <c r="I717" s="26"/>
      <c r="J717" s="26"/>
      <c r="K717" s="26"/>
      <c r="L717" s="27"/>
    </row>
    <row r="718" spans="3:12" ht="12.75" customHeight="1" x14ac:dyDescent="0.2">
      <c r="C718" s="26"/>
      <c r="D718" s="26"/>
      <c r="E718" s="26"/>
      <c r="F718" s="26"/>
      <c r="G718" s="26"/>
      <c r="H718" s="26"/>
      <c r="I718" s="26"/>
      <c r="J718" s="26"/>
      <c r="K718" s="26"/>
      <c r="L718" s="27"/>
    </row>
    <row r="719" spans="3:12" ht="12.75" customHeight="1" x14ac:dyDescent="0.2">
      <c r="C719" s="26"/>
      <c r="D719" s="26"/>
      <c r="E719" s="26"/>
      <c r="F719" s="26"/>
      <c r="G719" s="26"/>
      <c r="H719" s="26"/>
      <c r="I719" s="26"/>
      <c r="J719" s="26"/>
      <c r="K719" s="26"/>
      <c r="L719" s="27"/>
    </row>
    <row r="720" spans="3:12" ht="12.75" customHeight="1" x14ac:dyDescent="0.2">
      <c r="C720" s="26"/>
      <c r="D720" s="26"/>
      <c r="E720" s="26"/>
      <c r="F720" s="26"/>
      <c r="G720" s="26"/>
      <c r="H720" s="26"/>
      <c r="I720" s="26"/>
      <c r="J720" s="26"/>
      <c r="K720" s="26"/>
      <c r="L720" s="27"/>
    </row>
    <row r="721" spans="3:12" ht="12.75" customHeight="1" x14ac:dyDescent="0.2">
      <c r="C721" s="26"/>
      <c r="D721" s="26"/>
      <c r="E721" s="26"/>
      <c r="F721" s="26"/>
      <c r="G721" s="26"/>
      <c r="H721" s="26"/>
      <c r="I721" s="26"/>
      <c r="J721" s="26"/>
      <c r="K721" s="26"/>
      <c r="L721" s="27"/>
    </row>
    <row r="722" spans="3:12" ht="12.75" customHeight="1" x14ac:dyDescent="0.2">
      <c r="C722" s="26"/>
      <c r="D722" s="26"/>
      <c r="E722" s="26"/>
      <c r="F722" s="26"/>
      <c r="G722" s="26"/>
      <c r="H722" s="26"/>
      <c r="I722" s="26"/>
      <c r="J722" s="26"/>
      <c r="K722" s="26"/>
      <c r="L722" s="27"/>
    </row>
    <row r="723" spans="3:12" ht="12.75" customHeight="1" x14ac:dyDescent="0.2">
      <c r="C723" s="26"/>
      <c r="D723" s="26"/>
      <c r="E723" s="26"/>
      <c r="F723" s="26"/>
      <c r="G723" s="26"/>
      <c r="H723" s="26"/>
      <c r="I723" s="26"/>
      <c r="J723" s="26"/>
      <c r="K723" s="26"/>
      <c r="L723" s="27"/>
    </row>
    <row r="724" spans="3:12" ht="12.75" customHeight="1" x14ac:dyDescent="0.2">
      <c r="C724" s="26"/>
      <c r="D724" s="26"/>
      <c r="E724" s="26"/>
      <c r="F724" s="26"/>
      <c r="G724" s="26"/>
      <c r="H724" s="26"/>
      <c r="I724" s="26"/>
      <c r="J724" s="26"/>
      <c r="K724" s="26"/>
      <c r="L724" s="27"/>
    </row>
    <row r="725" spans="3:12" ht="12.75" customHeight="1" x14ac:dyDescent="0.2">
      <c r="C725" s="26"/>
      <c r="D725" s="26"/>
      <c r="E725" s="26"/>
      <c r="F725" s="26"/>
      <c r="G725" s="26"/>
      <c r="H725" s="26"/>
      <c r="I725" s="26"/>
      <c r="J725" s="26"/>
      <c r="K725" s="26"/>
      <c r="L725" s="27"/>
    </row>
    <row r="726" spans="3:12" ht="12.75" customHeight="1" x14ac:dyDescent="0.2">
      <c r="C726" s="26"/>
      <c r="D726" s="26"/>
      <c r="E726" s="26"/>
      <c r="F726" s="26"/>
      <c r="G726" s="26"/>
      <c r="H726" s="26"/>
      <c r="I726" s="26"/>
      <c r="J726" s="26"/>
      <c r="K726" s="26"/>
      <c r="L726" s="27"/>
    </row>
    <row r="727" spans="3:12" ht="12.75" customHeight="1" x14ac:dyDescent="0.2">
      <c r="C727" s="26"/>
      <c r="D727" s="26"/>
      <c r="E727" s="26"/>
      <c r="F727" s="26"/>
      <c r="G727" s="26"/>
      <c r="H727" s="26"/>
      <c r="I727" s="26"/>
      <c r="J727" s="26"/>
      <c r="K727" s="26"/>
      <c r="L727" s="27"/>
    </row>
    <row r="728" spans="3:12" ht="12.75" customHeight="1" x14ac:dyDescent="0.2">
      <c r="C728" s="26"/>
      <c r="D728" s="26"/>
      <c r="E728" s="26"/>
      <c r="F728" s="26"/>
      <c r="G728" s="26"/>
      <c r="H728" s="26"/>
      <c r="I728" s="26"/>
      <c r="J728" s="26"/>
      <c r="K728" s="26"/>
      <c r="L728" s="27"/>
    </row>
    <row r="729" spans="3:12" ht="12.75" customHeight="1" x14ac:dyDescent="0.2">
      <c r="C729" s="26"/>
      <c r="D729" s="26"/>
      <c r="E729" s="26"/>
      <c r="F729" s="26"/>
      <c r="G729" s="26"/>
      <c r="H729" s="26"/>
      <c r="I729" s="26"/>
      <c r="J729" s="26"/>
      <c r="K729" s="26"/>
      <c r="L729" s="27"/>
    </row>
    <row r="730" spans="3:12" ht="12.75" customHeight="1" x14ac:dyDescent="0.2">
      <c r="C730" s="26"/>
      <c r="D730" s="26"/>
      <c r="E730" s="26"/>
      <c r="F730" s="26"/>
      <c r="G730" s="26"/>
      <c r="H730" s="26"/>
      <c r="I730" s="26"/>
      <c r="J730" s="26"/>
      <c r="K730" s="26"/>
      <c r="L730" s="27"/>
    </row>
    <row r="731" spans="3:12" ht="12.75" customHeight="1" x14ac:dyDescent="0.2">
      <c r="C731" s="26"/>
      <c r="D731" s="26"/>
      <c r="E731" s="26"/>
      <c r="F731" s="26"/>
      <c r="G731" s="26"/>
      <c r="H731" s="26"/>
      <c r="I731" s="26"/>
      <c r="J731" s="26"/>
      <c r="K731" s="26"/>
      <c r="L731" s="27"/>
    </row>
    <row r="732" spans="3:12" ht="12.75" customHeight="1" x14ac:dyDescent="0.2">
      <c r="C732" s="26"/>
      <c r="D732" s="26"/>
      <c r="E732" s="26"/>
      <c r="F732" s="26"/>
      <c r="G732" s="26"/>
      <c r="H732" s="26"/>
      <c r="I732" s="26"/>
      <c r="J732" s="26"/>
      <c r="K732" s="26"/>
      <c r="L732" s="27"/>
    </row>
    <row r="733" spans="3:12" ht="12.75" customHeight="1" x14ac:dyDescent="0.2">
      <c r="C733" s="26"/>
      <c r="D733" s="26"/>
      <c r="E733" s="26"/>
      <c r="F733" s="26"/>
      <c r="G733" s="26"/>
      <c r="H733" s="26"/>
      <c r="I733" s="26"/>
      <c r="J733" s="26"/>
      <c r="K733" s="26"/>
      <c r="L733" s="27"/>
    </row>
    <row r="734" spans="3:12" ht="12.75" customHeight="1" x14ac:dyDescent="0.2">
      <c r="C734" s="26"/>
      <c r="D734" s="26"/>
      <c r="E734" s="26"/>
      <c r="F734" s="26"/>
      <c r="G734" s="26"/>
      <c r="H734" s="26"/>
      <c r="I734" s="26"/>
      <c r="J734" s="26"/>
      <c r="K734" s="26"/>
      <c r="L734" s="27"/>
    </row>
    <row r="735" spans="3:12" ht="12.75" customHeight="1" x14ac:dyDescent="0.2">
      <c r="C735" s="26"/>
      <c r="D735" s="26"/>
      <c r="E735" s="26"/>
      <c r="F735" s="26"/>
      <c r="G735" s="26"/>
      <c r="H735" s="26"/>
      <c r="I735" s="26"/>
      <c r="J735" s="26"/>
      <c r="K735" s="26"/>
      <c r="L735" s="27"/>
    </row>
    <row r="736" spans="3:12" ht="12.75" customHeight="1" x14ac:dyDescent="0.2">
      <c r="C736" s="26"/>
      <c r="D736" s="26"/>
      <c r="E736" s="26"/>
      <c r="F736" s="26"/>
      <c r="G736" s="26"/>
      <c r="H736" s="26"/>
      <c r="I736" s="26"/>
      <c r="J736" s="26"/>
      <c r="K736" s="26"/>
      <c r="L736" s="27"/>
    </row>
    <row r="737" spans="3:12" ht="12.75" customHeight="1" x14ac:dyDescent="0.2">
      <c r="C737" s="26"/>
      <c r="D737" s="26"/>
      <c r="E737" s="26"/>
      <c r="F737" s="26"/>
      <c r="G737" s="26"/>
      <c r="H737" s="26"/>
      <c r="I737" s="26"/>
      <c r="J737" s="26"/>
      <c r="K737" s="26"/>
      <c r="L737" s="27"/>
    </row>
    <row r="738" spans="3:12" ht="12.75" customHeight="1" x14ac:dyDescent="0.2">
      <c r="C738" s="26"/>
      <c r="D738" s="26"/>
      <c r="E738" s="26"/>
      <c r="F738" s="26"/>
      <c r="G738" s="26"/>
      <c r="H738" s="26"/>
      <c r="I738" s="26"/>
      <c r="J738" s="26"/>
      <c r="K738" s="26"/>
      <c r="L738" s="27"/>
    </row>
    <row r="739" spans="3:12" ht="12.75" customHeight="1" x14ac:dyDescent="0.2">
      <c r="C739" s="26"/>
      <c r="D739" s="26"/>
      <c r="E739" s="26"/>
      <c r="F739" s="26"/>
      <c r="G739" s="26"/>
      <c r="H739" s="26"/>
      <c r="I739" s="26"/>
      <c r="J739" s="26"/>
      <c r="K739" s="26"/>
      <c r="L739" s="27"/>
    </row>
    <row r="740" spans="3:12" ht="12.75" customHeight="1" x14ac:dyDescent="0.2">
      <c r="C740" s="26"/>
      <c r="D740" s="26"/>
      <c r="E740" s="26"/>
      <c r="F740" s="26"/>
      <c r="G740" s="26"/>
      <c r="H740" s="26"/>
      <c r="I740" s="26"/>
      <c r="J740" s="26"/>
      <c r="K740" s="26"/>
      <c r="L740" s="27"/>
    </row>
    <row r="741" spans="3:12" ht="12.75" customHeight="1" x14ac:dyDescent="0.2">
      <c r="C741" s="26"/>
      <c r="D741" s="26"/>
      <c r="E741" s="26"/>
      <c r="F741" s="26"/>
      <c r="G741" s="26"/>
      <c r="H741" s="26"/>
      <c r="I741" s="26"/>
      <c r="J741" s="26"/>
      <c r="K741" s="26"/>
      <c r="L741" s="27"/>
    </row>
    <row r="742" spans="3:12" ht="12.75" customHeight="1" x14ac:dyDescent="0.2">
      <c r="C742" s="26"/>
      <c r="D742" s="26"/>
      <c r="E742" s="26"/>
      <c r="F742" s="26"/>
      <c r="G742" s="26"/>
      <c r="H742" s="26"/>
      <c r="I742" s="26"/>
      <c r="J742" s="26"/>
      <c r="K742" s="26"/>
      <c r="L742" s="27"/>
    </row>
    <row r="743" spans="3:12" ht="12.75" customHeight="1" x14ac:dyDescent="0.2">
      <c r="C743" s="26"/>
      <c r="D743" s="26"/>
      <c r="E743" s="26"/>
      <c r="F743" s="26"/>
      <c r="G743" s="26"/>
      <c r="H743" s="26"/>
      <c r="I743" s="26"/>
      <c r="J743" s="26"/>
      <c r="K743" s="26"/>
      <c r="L743" s="27"/>
    </row>
    <row r="744" spans="3:12" ht="12.75" customHeight="1" x14ac:dyDescent="0.2">
      <c r="C744" s="26"/>
      <c r="D744" s="26"/>
      <c r="E744" s="26"/>
      <c r="F744" s="26"/>
      <c r="G744" s="26"/>
      <c r="H744" s="26"/>
      <c r="I744" s="26"/>
      <c r="J744" s="26"/>
      <c r="K744" s="26"/>
      <c r="L744" s="27"/>
    </row>
    <row r="745" spans="3:12" ht="12.75" customHeight="1" x14ac:dyDescent="0.2">
      <c r="C745" s="26"/>
      <c r="D745" s="26"/>
      <c r="E745" s="26"/>
      <c r="F745" s="26"/>
      <c r="G745" s="26"/>
      <c r="H745" s="26"/>
      <c r="I745" s="26"/>
      <c r="J745" s="26"/>
      <c r="K745" s="26"/>
      <c r="L745" s="27"/>
    </row>
    <row r="746" spans="3:12" ht="12.75" customHeight="1" x14ac:dyDescent="0.2">
      <c r="C746" s="26"/>
      <c r="D746" s="26"/>
      <c r="E746" s="26"/>
      <c r="F746" s="26"/>
      <c r="G746" s="26"/>
      <c r="H746" s="26"/>
      <c r="I746" s="26"/>
      <c r="J746" s="26"/>
      <c r="K746" s="26"/>
      <c r="L746" s="27"/>
    </row>
    <row r="747" spans="3:12" ht="12.75" customHeight="1" x14ac:dyDescent="0.2">
      <c r="C747" s="26"/>
      <c r="D747" s="26"/>
      <c r="E747" s="26"/>
      <c r="F747" s="26"/>
      <c r="G747" s="26"/>
      <c r="H747" s="26"/>
      <c r="I747" s="26"/>
      <c r="J747" s="26"/>
      <c r="K747" s="26"/>
      <c r="L747" s="27"/>
    </row>
    <row r="748" spans="3:12" ht="12.75" customHeight="1" x14ac:dyDescent="0.2">
      <c r="C748" s="26"/>
      <c r="D748" s="26"/>
      <c r="E748" s="26"/>
      <c r="F748" s="26"/>
      <c r="G748" s="26"/>
      <c r="H748" s="26"/>
      <c r="I748" s="26"/>
      <c r="J748" s="26"/>
      <c r="K748" s="26"/>
      <c r="L748" s="27"/>
    </row>
    <row r="749" spans="3:12" ht="12.75" customHeight="1" x14ac:dyDescent="0.2">
      <c r="C749" s="26"/>
      <c r="D749" s="26"/>
      <c r="E749" s="26"/>
      <c r="F749" s="26"/>
      <c r="G749" s="26"/>
      <c r="H749" s="26"/>
      <c r="I749" s="26"/>
      <c r="J749" s="26"/>
      <c r="K749" s="26"/>
      <c r="L749" s="27"/>
    </row>
    <row r="750" spans="3:12" ht="12.75" customHeight="1" x14ac:dyDescent="0.2">
      <c r="C750" s="26"/>
      <c r="D750" s="26"/>
      <c r="E750" s="26"/>
      <c r="F750" s="26"/>
      <c r="G750" s="26"/>
      <c r="H750" s="26"/>
      <c r="I750" s="26"/>
      <c r="J750" s="26"/>
      <c r="K750" s="26"/>
      <c r="L750" s="27"/>
    </row>
    <row r="751" spans="3:12" ht="12.75" customHeight="1" x14ac:dyDescent="0.2">
      <c r="C751" s="26"/>
      <c r="D751" s="26"/>
      <c r="E751" s="26"/>
      <c r="F751" s="26"/>
      <c r="G751" s="26"/>
      <c r="H751" s="26"/>
      <c r="I751" s="26"/>
      <c r="J751" s="26"/>
      <c r="K751" s="26"/>
      <c r="L751" s="27"/>
    </row>
    <row r="752" spans="3:12" ht="12.75" customHeight="1" x14ac:dyDescent="0.2">
      <c r="C752" s="26"/>
      <c r="D752" s="26"/>
      <c r="E752" s="26"/>
      <c r="F752" s="26"/>
      <c r="G752" s="26"/>
      <c r="H752" s="26"/>
      <c r="I752" s="26"/>
      <c r="J752" s="26"/>
      <c r="K752" s="26"/>
      <c r="L752" s="27"/>
    </row>
    <row r="753" spans="3:12" ht="12.75" customHeight="1" x14ac:dyDescent="0.2">
      <c r="C753" s="26"/>
      <c r="D753" s="26"/>
      <c r="E753" s="26"/>
      <c r="F753" s="26"/>
      <c r="G753" s="26"/>
      <c r="H753" s="26"/>
      <c r="I753" s="26"/>
      <c r="J753" s="26"/>
      <c r="K753" s="26"/>
      <c r="L753" s="27"/>
    </row>
    <row r="754" spans="3:12" ht="12.75" customHeight="1" x14ac:dyDescent="0.2">
      <c r="C754" s="26"/>
      <c r="D754" s="26"/>
      <c r="E754" s="26"/>
      <c r="F754" s="26"/>
      <c r="G754" s="26"/>
      <c r="H754" s="26"/>
      <c r="I754" s="26"/>
      <c r="J754" s="26"/>
      <c r="K754" s="26"/>
      <c r="L754" s="27"/>
    </row>
    <row r="755" spans="3:12" ht="12.75" customHeight="1" x14ac:dyDescent="0.2">
      <c r="C755" s="26"/>
      <c r="D755" s="26"/>
      <c r="E755" s="26"/>
      <c r="F755" s="26"/>
      <c r="G755" s="26"/>
      <c r="H755" s="26"/>
      <c r="I755" s="26"/>
      <c r="J755" s="26"/>
      <c r="K755" s="26"/>
      <c r="L755" s="27"/>
    </row>
    <row r="756" spans="3:12" ht="12.75" customHeight="1" x14ac:dyDescent="0.2">
      <c r="C756" s="26"/>
      <c r="D756" s="26"/>
      <c r="E756" s="26"/>
      <c r="F756" s="26"/>
      <c r="G756" s="26"/>
      <c r="H756" s="26"/>
      <c r="I756" s="26"/>
      <c r="J756" s="26"/>
      <c r="K756" s="26"/>
      <c r="L756" s="27"/>
    </row>
    <row r="757" spans="3:12" ht="12.75" customHeight="1" x14ac:dyDescent="0.2">
      <c r="C757" s="26"/>
      <c r="D757" s="26"/>
      <c r="E757" s="26"/>
      <c r="F757" s="26"/>
      <c r="G757" s="26"/>
      <c r="H757" s="26"/>
      <c r="I757" s="26"/>
      <c r="J757" s="26"/>
      <c r="K757" s="26"/>
      <c r="L757" s="27"/>
    </row>
    <row r="758" spans="3:12" ht="12.75" customHeight="1" x14ac:dyDescent="0.2">
      <c r="C758" s="26"/>
      <c r="D758" s="26"/>
      <c r="E758" s="26"/>
      <c r="F758" s="26"/>
      <c r="G758" s="26"/>
      <c r="H758" s="26"/>
      <c r="I758" s="26"/>
      <c r="J758" s="26"/>
      <c r="K758" s="26"/>
      <c r="L758" s="27"/>
    </row>
    <row r="759" spans="3:12" ht="12.75" customHeight="1" x14ac:dyDescent="0.2">
      <c r="C759" s="26"/>
      <c r="D759" s="26"/>
      <c r="E759" s="26"/>
      <c r="F759" s="26"/>
      <c r="G759" s="26"/>
      <c r="H759" s="26"/>
      <c r="I759" s="26"/>
      <c r="J759" s="26"/>
      <c r="K759" s="26"/>
      <c r="L759" s="27"/>
    </row>
    <row r="760" spans="3:12" ht="12.75" customHeight="1" x14ac:dyDescent="0.2">
      <c r="C760" s="26"/>
      <c r="D760" s="26"/>
      <c r="E760" s="26"/>
      <c r="F760" s="26"/>
      <c r="G760" s="26"/>
      <c r="H760" s="26"/>
      <c r="I760" s="26"/>
      <c r="J760" s="26"/>
      <c r="K760" s="26"/>
      <c r="L760" s="27"/>
    </row>
    <row r="761" spans="3:12" ht="12.75" customHeight="1" x14ac:dyDescent="0.2">
      <c r="C761" s="26"/>
      <c r="D761" s="26"/>
      <c r="E761" s="26"/>
      <c r="F761" s="26"/>
      <c r="G761" s="26"/>
      <c r="H761" s="26"/>
      <c r="I761" s="26"/>
      <c r="J761" s="26"/>
      <c r="K761" s="26"/>
      <c r="L761" s="27"/>
    </row>
    <row r="762" spans="3:12" ht="12.75" customHeight="1" x14ac:dyDescent="0.2">
      <c r="C762" s="26"/>
      <c r="D762" s="26"/>
      <c r="E762" s="26"/>
      <c r="F762" s="26"/>
      <c r="G762" s="26"/>
      <c r="H762" s="26"/>
      <c r="I762" s="26"/>
      <c r="J762" s="26"/>
      <c r="K762" s="26"/>
      <c r="L762" s="27"/>
    </row>
    <row r="763" spans="3:12" ht="12.75" customHeight="1" x14ac:dyDescent="0.2">
      <c r="C763" s="26"/>
      <c r="D763" s="26"/>
      <c r="E763" s="26"/>
      <c r="F763" s="26"/>
      <c r="G763" s="26"/>
      <c r="H763" s="26"/>
      <c r="I763" s="26"/>
      <c r="J763" s="26"/>
      <c r="K763" s="26"/>
      <c r="L763" s="27"/>
    </row>
    <row r="764" spans="3:12" ht="12.75" customHeight="1" x14ac:dyDescent="0.2">
      <c r="C764" s="26"/>
      <c r="D764" s="26"/>
      <c r="E764" s="26"/>
      <c r="F764" s="26"/>
      <c r="G764" s="26"/>
      <c r="H764" s="26"/>
      <c r="I764" s="26"/>
      <c r="J764" s="26"/>
      <c r="K764" s="26"/>
      <c r="L764" s="27"/>
    </row>
    <row r="765" spans="3:12" ht="12.75" customHeight="1" x14ac:dyDescent="0.2">
      <c r="C765" s="26"/>
      <c r="D765" s="26"/>
      <c r="E765" s="26"/>
      <c r="F765" s="26"/>
      <c r="G765" s="26"/>
      <c r="H765" s="26"/>
      <c r="I765" s="26"/>
      <c r="J765" s="26"/>
      <c r="K765" s="26"/>
      <c r="L765" s="27"/>
    </row>
    <row r="766" spans="3:12" ht="12.75" customHeight="1" x14ac:dyDescent="0.2">
      <c r="C766" s="26"/>
      <c r="D766" s="26"/>
      <c r="E766" s="26"/>
      <c r="F766" s="26"/>
      <c r="G766" s="26"/>
      <c r="H766" s="26"/>
      <c r="I766" s="26"/>
      <c r="J766" s="26"/>
      <c r="K766" s="26"/>
      <c r="L766" s="27"/>
    </row>
    <row r="767" spans="3:12" ht="12.75" customHeight="1" x14ac:dyDescent="0.2">
      <c r="C767" s="26"/>
      <c r="D767" s="26"/>
      <c r="E767" s="26"/>
      <c r="F767" s="26"/>
      <c r="G767" s="26"/>
      <c r="H767" s="26"/>
      <c r="I767" s="26"/>
      <c r="J767" s="26"/>
      <c r="K767" s="26"/>
      <c r="L767" s="27"/>
    </row>
    <row r="768" spans="3:12" ht="12.75" customHeight="1" x14ac:dyDescent="0.2">
      <c r="C768" s="26"/>
      <c r="D768" s="26"/>
      <c r="E768" s="26"/>
      <c r="F768" s="26"/>
      <c r="G768" s="26"/>
      <c r="H768" s="26"/>
      <c r="I768" s="26"/>
      <c r="J768" s="26"/>
      <c r="K768" s="26"/>
      <c r="L768" s="27"/>
    </row>
    <row r="769" spans="3:12" ht="12.75" customHeight="1" x14ac:dyDescent="0.2">
      <c r="C769" s="26"/>
      <c r="D769" s="26"/>
      <c r="E769" s="26"/>
      <c r="F769" s="26"/>
      <c r="G769" s="26"/>
      <c r="H769" s="26"/>
      <c r="I769" s="26"/>
      <c r="J769" s="26"/>
      <c r="K769" s="26"/>
      <c r="L769" s="27"/>
    </row>
    <row r="770" spans="3:12" ht="12.75" customHeight="1" x14ac:dyDescent="0.2">
      <c r="C770" s="26"/>
      <c r="D770" s="26"/>
      <c r="E770" s="26"/>
      <c r="F770" s="26"/>
      <c r="G770" s="26"/>
      <c r="H770" s="26"/>
      <c r="I770" s="26"/>
      <c r="J770" s="26"/>
      <c r="K770" s="26"/>
      <c r="L770" s="27"/>
    </row>
    <row r="771" spans="3:12" ht="12.75" customHeight="1" x14ac:dyDescent="0.2">
      <c r="C771" s="26"/>
      <c r="D771" s="26"/>
      <c r="E771" s="26"/>
      <c r="F771" s="26"/>
      <c r="G771" s="26"/>
      <c r="H771" s="26"/>
      <c r="I771" s="26"/>
      <c r="J771" s="26"/>
      <c r="K771" s="26"/>
      <c r="L771" s="27"/>
    </row>
    <row r="772" spans="3:12" ht="12.75" customHeight="1" x14ac:dyDescent="0.2">
      <c r="C772" s="26"/>
      <c r="D772" s="26"/>
      <c r="E772" s="26"/>
      <c r="F772" s="26"/>
      <c r="G772" s="26"/>
      <c r="H772" s="26"/>
      <c r="I772" s="26"/>
      <c r="J772" s="26"/>
      <c r="K772" s="26"/>
      <c r="L772" s="27"/>
    </row>
    <row r="773" spans="3:12" ht="12.75" customHeight="1" x14ac:dyDescent="0.2">
      <c r="C773" s="26"/>
      <c r="D773" s="26"/>
      <c r="E773" s="26"/>
      <c r="F773" s="26"/>
      <c r="G773" s="26"/>
      <c r="H773" s="26"/>
      <c r="I773" s="26"/>
      <c r="J773" s="26"/>
      <c r="K773" s="26"/>
      <c r="L773" s="27"/>
    </row>
    <row r="774" spans="3:12" ht="12.75" customHeight="1" x14ac:dyDescent="0.2">
      <c r="C774" s="26"/>
      <c r="D774" s="26"/>
      <c r="E774" s="26"/>
      <c r="F774" s="26"/>
      <c r="G774" s="26"/>
      <c r="H774" s="26"/>
      <c r="I774" s="26"/>
      <c r="J774" s="26"/>
      <c r="K774" s="26"/>
      <c r="L774" s="27"/>
    </row>
    <row r="775" spans="3:12" ht="12.75" customHeight="1" x14ac:dyDescent="0.2">
      <c r="C775" s="26"/>
      <c r="D775" s="26"/>
      <c r="E775" s="26"/>
      <c r="F775" s="26"/>
      <c r="G775" s="26"/>
      <c r="H775" s="26"/>
      <c r="I775" s="26"/>
      <c r="J775" s="26"/>
      <c r="K775" s="26"/>
      <c r="L775" s="27"/>
    </row>
    <row r="776" spans="3:12" ht="12.75" customHeight="1" x14ac:dyDescent="0.2">
      <c r="C776" s="26"/>
      <c r="D776" s="26"/>
      <c r="E776" s="26"/>
      <c r="F776" s="26"/>
      <c r="G776" s="26"/>
      <c r="H776" s="26"/>
      <c r="I776" s="26"/>
      <c r="J776" s="26"/>
      <c r="K776" s="26"/>
      <c r="L776" s="27"/>
    </row>
    <row r="777" spans="3:12" ht="12.75" customHeight="1" x14ac:dyDescent="0.2">
      <c r="C777" s="26"/>
      <c r="D777" s="26"/>
      <c r="E777" s="26"/>
      <c r="F777" s="26"/>
      <c r="G777" s="26"/>
      <c r="H777" s="26"/>
      <c r="I777" s="26"/>
      <c r="J777" s="26"/>
      <c r="K777" s="26"/>
      <c r="L777" s="27"/>
    </row>
    <row r="778" spans="3:12" ht="12.75" customHeight="1" x14ac:dyDescent="0.2">
      <c r="C778" s="26"/>
      <c r="D778" s="26"/>
      <c r="E778" s="26"/>
      <c r="F778" s="26"/>
      <c r="G778" s="26"/>
      <c r="H778" s="26"/>
      <c r="I778" s="26"/>
      <c r="J778" s="26"/>
      <c r="K778" s="26"/>
      <c r="L778" s="27"/>
    </row>
    <row r="779" spans="3:12" ht="12.75" customHeight="1" x14ac:dyDescent="0.2">
      <c r="C779" s="26"/>
      <c r="D779" s="26"/>
      <c r="E779" s="26"/>
      <c r="F779" s="26"/>
      <c r="G779" s="26"/>
      <c r="H779" s="26"/>
      <c r="I779" s="26"/>
      <c r="J779" s="26"/>
      <c r="K779" s="26"/>
      <c r="L779" s="27"/>
    </row>
    <row r="780" spans="3:12" ht="12.75" customHeight="1" x14ac:dyDescent="0.2">
      <c r="C780" s="26"/>
      <c r="D780" s="26"/>
      <c r="E780" s="26"/>
      <c r="F780" s="26"/>
      <c r="G780" s="26"/>
      <c r="H780" s="26"/>
      <c r="I780" s="26"/>
      <c r="J780" s="26"/>
      <c r="K780" s="26"/>
      <c r="L780" s="27"/>
    </row>
    <row r="781" spans="3:12" ht="12.75" customHeight="1" x14ac:dyDescent="0.2">
      <c r="C781" s="26"/>
      <c r="D781" s="26"/>
      <c r="E781" s="26"/>
      <c r="F781" s="26"/>
      <c r="G781" s="26"/>
      <c r="H781" s="26"/>
      <c r="I781" s="26"/>
      <c r="J781" s="26"/>
      <c r="K781" s="26"/>
      <c r="L781" s="27"/>
    </row>
    <row r="782" spans="3:12" ht="12.75" customHeight="1" x14ac:dyDescent="0.2">
      <c r="C782" s="26"/>
      <c r="D782" s="26"/>
      <c r="E782" s="26"/>
      <c r="F782" s="26"/>
      <c r="G782" s="26"/>
      <c r="H782" s="26"/>
      <c r="I782" s="26"/>
      <c r="J782" s="26"/>
      <c r="K782" s="26"/>
      <c r="L782" s="27"/>
    </row>
    <row r="783" spans="3:12" ht="12.75" customHeight="1" x14ac:dyDescent="0.2">
      <c r="C783" s="26"/>
      <c r="D783" s="26"/>
      <c r="E783" s="26"/>
      <c r="F783" s="26"/>
      <c r="G783" s="26"/>
      <c r="H783" s="26"/>
      <c r="I783" s="26"/>
      <c r="J783" s="26"/>
      <c r="K783" s="26"/>
      <c r="L783" s="27"/>
    </row>
    <row r="784" spans="3:12" ht="12.75" customHeight="1" x14ac:dyDescent="0.2">
      <c r="C784" s="26"/>
      <c r="D784" s="26"/>
      <c r="E784" s="26"/>
      <c r="F784" s="26"/>
      <c r="G784" s="26"/>
      <c r="H784" s="26"/>
      <c r="I784" s="26"/>
      <c r="J784" s="26"/>
      <c r="K784" s="26"/>
      <c r="L784" s="27"/>
    </row>
    <row r="785" spans="3:12" ht="12.75" customHeight="1" x14ac:dyDescent="0.2">
      <c r="C785" s="26"/>
      <c r="D785" s="26"/>
      <c r="E785" s="26"/>
      <c r="F785" s="26"/>
      <c r="G785" s="26"/>
      <c r="H785" s="26"/>
      <c r="I785" s="26"/>
      <c r="J785" s="26"/>
      <c r="K785" s="26"/>
      <c r="L785" s="27"/>
    </row>
    <row r="786" spans="3:12" ht="12.75" customHeight="1" x14ac:dyDescent="0.2">
      <c r="C786" s="26"/>
      <c r="D786" s="26"/>
      <c r="E786" s="26"/>
      <c r="F786" s="26"/>
      <c r="G786" s="26"/>
      <c r="H786" s="26"/>
      <c r="I786" s="26"/>
      <c r="J786" s="26"/>
      <c r="K786" s="26"/>
      <c r="L786" s="27"/>
    </row>
    <row r="787" spans="3:12" ht="12.75" customHeight="1" x14ac:dyDescent="0.2">
      <c r="C787" s="26"/>
      <c r="D787" s="26"/>
      <c r="E787" s="26"/>
      <c r="F787" s="26"/>
      <c r="G787" s="26"/>
      <c r="H787" s="26"/>
      <c r="I787" s="26"/>
      <c r="J787" s="26"/>
      <c r="K787" s="26"/>
      <c r="L787" s="27"/>
    </row>
    <row r="788" spans="3:12" ht="12.75" customHeight="1" x14ac:dyDescent="0.2">
      <c r="C788" s="26"/>
      <c r="D788" s="26"/>
      <c r="E788" s="26"/>
      <c r="F788" s="26"/>
      <c r="G788" s="26"/>
      <c r="H788" s="26"/>
      <c r="I788" s="26"/>
      <c r="J788" s="26"/>
      <c r="K788" s="26"/>
      <c r="L788" s="27"/>
    </row>
    <row r="789" spans="3:12" ht="12.75" customHeight="1" x14ac:dyDescent="0.2">
      <c r="C789" s="26"/>
      <c r="D789" s="26"/>
      <c r="E789" s="26"/>
      <c r="F789" s="26"/>
      <c r="G789" s="26"/>
      <c r="H789" s="26"/>
      <c r="I789" s="26"/>
      <c r="J789" s="26"/>
      <c r="K789" s="26"/>
      <c r="L789" s="27"/>
    </row>
    <row r="790" spans="3:12" ht="12.75" customHeight="1" x14ac:dyDescent="0.2">
      <c r="C790" s="26"/>
      <c r="D790" s="26"/>
      <c r="E790" s="26"/>
      <c r="F790" s="26"/>
      <c r="G790" s="26"/>
      <c r="H790" s="26"/>
      <c r="I790" s="26"/>
      <c r="J790" s="26"/>
      <c r="K790" s="26"/>
      <c r="L790" s="27"/>
    </row>
    <row r="791" spans="3:12" ht="12.75" customHeight="1" x14ac:dyDescent="0.2">
      <c r="C791" s="26"/>
      <c r="D791" s="26"/>
      <c r="E791" s="26"/>
      <c r="F791" s="26"/>
      <c r="G791" s="26"/>
      <c r="H791" s="26"/>
      <c r="I791" s="26"/>
      <c r="J791" s="26"/>
      <c r="K791" s="26"/>
      <c r="L791" s="27"/>
    </row>
    <row r="792" spans="3:12" ht="12.75" customHeight="1" x14ac:dyDescent="0.2">
      <c r="C792" s="26"/>
      <c r="D792" s="26"/>
      <c r="E792" s="26"/>
      <c r="F792" s="26"/>
      <c r="G792" s="26"/>
      <c r="H792" s="26"/>
      <c r="I792" s="26"/>
      <c r="J792" s="26"/>
      <c r="K792" s="26"/>
      <c r="L792" s="27"/>
    </row>
    <row r="793" spans="3:12" ht="12.75" customHeight="1" x14ac:dyDescent="0.2">
      <c r="C793" s="26"/>
      <c r="D793" s="26"/>
      <c r="E793" s="26"/>
      <c r="F793" s="26"/>
      <c r="G793" s="26"/>
      <c r="H793" s="26"/>
      <c r="I793" s="26"/>
      <c r="J793" s="26"/>
      <c r="K793" s="26"/>
      <c r="L793" s="27"/>
    </row>
    <row r="794" spans="3:12" ht="12.75" customHeight="1" x14ac:dyDescent="0.2">
      <c r="C794" s="26"/>
      <c r="D794" s="26"/>
      <c r="E794" s="26"/>
      <c r="F794" s="26"/>
      <c r="G794" s="26"/>
      <c r="H794" s="26"/>
      <c r="I794" s="26"/>
      <c r="J794" s="26"/>
      <c r="K794" s="26"/>
      <c r="L794" s="27"/>
    </row>
    <row r="795" spans="3:12" ht="12.75" customHeight="1" x14ac:dyDescent="0.2">
      <c r="C795" s="26"/>
      <c r="D795" s="26"/>
      <c r="E795" s="26"/>
      <c r="F795" s="26"/>
      <c r="G795" s="26"/>
      <c r="H795" s="26"/>
      <c r="I795" s="26"/>
      <c r="J795" s="26"/>
      <c r="K795" s="26"/>
      <c r="L795" s="27"/>
    </row>
    <row r="796" spans="3:12" ht="12.75" customHeight="1" x14ac:dyDescent="0.2">
      <c r="C796" s="26"/>
      <c r="D796" s="26"/>
      <c r="E796" s="26"/>
      <c r="F796" s="26"/>
      <c r="G796" s="26"/>
      <c r="H796" s="26"/>
      <c r="I796" s="26"/>
      <c r="J796" s="26"/>
      <c r="K796" s="26"/>
      <c r="L796" s="27"/>
    </row>
    <row r="797" spans="3:12" ht="12.75" customHeight="1" x14ac:dyDescent="0.2">
      <c r="C797" s="26"/>
      <c r="D797" s="26"/>
      <c r="E797" s="26"/>
      <c r="F797" s="26"/>
      <c r="G797" s="26"/>
      <c r="H797" s="26"/>
      <c r="I797" s="26"/>
      <c r="J797" s="26"/>
      <c r="K797" s="26"/>
      <c r="L797" s="27"/>
    </row>
    <row r="798" spans="3:12" ht="12.75" customHeight="1" x14ac:dyDescent="0.2">
      <c r="C798" s="26"/>
      <c r="D798" s="26"/>
      <c r="E798" s="26"/>
      <c r="F798" s="26"/>
      <c r="G798" s="26"/>
      <c r="H798" s="26"/>
      <c r="I798" s="26"/>
      <c r="J798" s="26"/>
      <c r="K798" s="26"/>
      <c r="L798" s="27"/>
    </row>
    <row r="799" spans="3:12" ht="12.75" customHeight="1" x14ac:dyDescent="0.2">
      <c r="C799" s="26"/>
      <c r="D799" s="26"/>
      <c r="E799" s="26"/>
      <c r="F799" s="26"/>
      <c r="G799" s="26"/>
      <c r="H799" s="26"/>
      <c r="I799" s="26"/>
      <c r="J799" s="26"/>
      <c r="K799" s="26"/>
      <c r="L799" s="27"/>
    </row>
    <row r="800" spans="3:12" ht="12.75" customHeight="1" x14ac:dyDescent="0.2">
      <c r="C800" s="26"/>
      <c r="D800" s="26"/>
      <c r="E800" s="26"/>
      <c r="F800" s="26"/>
      <c r="G800" s="26"/>
      <c r="H800" s="26"/>
      <c r="I800" s="26"/>
      <c r="J800" s="26"/>
      <c r="K800" s="26"/>
      <c r="L800" s="27"/>
    </row>
    <row r="801" spans="3:12" ht="12.75" customHeight="1" x14ac:dyDescent="0.2">
      <c r="C801" s="26"/>
      <c r="D801" s="26"/>
      <c r="E801" s="26"/>
      <c r="F801" s="26"/>
      <c r="G801" s="26"/>
      <c r="H801" s="26"/>
      <c r="I801" s="26"/>
      <c r="J801" s="26"/>
      <c r="K801" s="26"/>
      <c r="L801" s="27"/>
    </row>
    <row r="802" spans="3:12" ht="12.75" customHeight="1" x14ac:dyDescent="0.2">
      <c r="C802" s="26"/>
      <c r="D802" s="26"/>
      <c r="E802" s="26"/>
      <c r="F802" s="26"/>
      <c r="G802" s="26"/>
      <c r="H802" s="26"/>
      <c r="I802" s="26"/>
      <c r="J802" s="26"/>
      <c r="K802" s="26"/>
      <c r="L802" s="27"/>
    </row>
    <row r="803" spans="3:12" ht="12.75" customHeight="1" x14ac:dyDescent="0.2">
      <c r="C803" s="26"/>
      <c r="D803" s="26"/>
      <c r="E803" s="26"/>
      <c r="F803" s="26"/>
      <c r="G803" s="26"/>
      <c r="H803" s="26"/>
      <c r="I803" s="26"/>
      <c r="J803" s="26"/>
      <c r="K803" s="26"/>
      <c r="L803" s="27"/>
    </row>
    <row r="804" spans="3:12" ht="12.75" customHeight="1" x14ac:dyDescent="0.2">
      <c r="C804" s="26"/>
      <c r="D804" s="26"/>
      <c r="E804" s="26"/>
      <c r="F804" s="26"/>
      <c r="G804" s="26"/>
      <c r="H804" s="26"/>
      <c r="I804" s="26"/>
      <c r="J804" s="26"/>
      <c r="K804" s="26"/>
      <c r="L804" s="27"/>
    </row>
    <row r="805" spans="3:12" ht="12.75" customHeight="1" x14ac:dyDescent="0.2">
      <c r="C805" s="26"/>
      <c r="D805" s="26"/>
      <c r="E805" s="26"/>
      <c r="F805" s="26"/>
      <c r="G805" s="26"/>
      <c r="H805" s="26"/>
      <c r="I805" s="26"/>
      <c r="J805" s="26"/>
      <c r="K805" s="26"/>
      <c r="L805" s="27"/>
    </row>
    <row r="806" spans="3:12" ht="12.75" customHeight="1" x14ac:dyDescent="0.2">
      <c r="C806" s="26"/>
      <c r="D806" s="26"/>
      <c r="E806" s="26"/>
      <c r="F806" s="26"/>
      <c r="G806" s="26"/>
      <c r="H806" s="26"/>
      <c r="I806" s="26"/>
      <c r="J806" s="26"/>
      <c r="K806" s="26"/>
      <c r="L806" s="27"/>
    </row>
    <row r="807" spans="3:12" ht="12.75" customHeight="1" x14ac:dyDescent="0.2">
      <c r="C807" s="26"/>
      <c r="D807" s="26"/>
      <c r="E807" s="26"/>
      <c r="F807" s="26"/>
      <c r="G807" s="26"/>
      <c r="H807" s="26"/>
      <c r="I807" s="26"/>
      <c r="J807" s="26"/>
      <c r="K807" s="26"/>
      <c r="L807" s="27"/>
    </row>
    <row r="808" spans="3:12" ht="12.75" customHeight="1" x14ac:dyDescent="0.2">
      <c r="C808" s="26"/>
      <c r="D808" s="26"/>
      <c r="E808" s="26"/>
      <c r="F808" s="26"/>
      <c r="G808" s="26"/>
      <c r="H808" s="26"/>
      <c r="I808" s="26"/>
      <c r="J808" s="26"/>
      <c r="K808" s="26"/>
      <c r="L808" s="27"/>
    </row>
    <row r="809" spans="3:12" ht="12.75" customHeight="1" x14ac:dyDescent="0.2">
      <c r="C809" s="26"/>
      <c r="D809" s="26"/>
      <c r="E809" s="26"/>
      <c r="F809" s="26"/>
      <c r="G809" s="26"/>
      <c r="H809" s="26"/>
      <c r="I809" s="26"/>
      <c r="J809" s="26"/>
      <c r="K809" s="26"/>
      <c r="L809" s="27"/>
    </row>
    <row r="810" spans="3:12" ht="12.75" customHeight="1" x14ac:dyDescent="0.2">
      <c r="C810" s="26"/>
      <c r="D810" s="26"/>
      <c r="E810" s="26"/>
      <c r="F810" s="26"/>
      <c r="G810" s="26"/>
      <c r="H810" s="26"/>
      <c r="I810" s="26"/>
      <c r="J810" s="26"/>
      <c r="K810" s="26"/>
      <c r="L810" s="27"/>
    </row>
    <row r="811" spans="3:12" ht="12.75" customHeight="1" x14ac:dyDescent="0.2">
      <c r="C811" s="26"/>
      <c r="D811" s="26"/>
      <c r="E811" s="26"/>
      <c r="F811" s="26"/>
      <c r="G811" s="26"/>
      <c r="H811" s="26"/>
      <c r="I811" s="26"/>
      <c r="J811" s="26"/>
      <c r="K811" s="26"/>
      <c r="L811" s="27"/>
    </row>
    <row r="812" spans="3:12" ht="12.75" customHeight="1" x14ac:dyDescent="0.2">
      <c r="C812" s="26"/>
      <c r="D812" s="26"/>
      <c r="E812" s="26"/>
      <c r="F812" s="26"/>
      <c r="G812" s="26"/>
      <c r="H812" s="26"/>
      <c r="I812" s="26"/>
      <c r="J812" s="26"/>
      <c r="K812" s="26"/>
      <c r="L812" s="27"/>
    </row>
    <row r="813" spans="3:12" ht="12.75" customHeight="1" x14ac:dyDescent="0.2">
      <c r="C813" s="26"/>
      <c r="D813" s="26"/>
      <c r="E813" s="26"/>
      <c r="F813" s="26"/>
      <c r="G813" s="26"/>
      <c r="H813" s="26"/>
      <c r="I813" s="26"/>
      <c r="J813" s="26"/>
      <c r="K813" s="26"/>
      <c r="L813" s="27"/>
    </row>
    <row r="814" spans="3:12" ht="12.75" customHeight="1" x14ac:dyDescent="0.2">
      <c r="C814" s="26"/>
      <c r="D814" s="26"/>
      <c r="E814" s="26"/>
      <c r="F814" s="26"/>
      <c r="G814" s="26"/>
      <c r="H814" s="26"/>
      <c r="I814" s="26"/>
      <c r="J814" s="26"/>
      <c r="K814" s="26"/>
      <c r="L814" s="27"/>
    </row>
    <row r="815" spans="3:12" ht="12.75" customHeight="1" x14ac:dyDescent="0.2">
      <c r="C815" s="26"/>
      <c r="D815" s="26"/>
      <c r="E815" s="26"/>
      <c r="F815" s="26"/>
      <c r="G815" s="26"/>
      <c r="H815" s="26"/>
      <c r="I815" s="26"/>
      <c r="J815" s="26"/>
      <c r="K815" s="26"/>
      <c r="L815" s="27"/>
    </row>
    <row r="816" spans="3:12" ht="12.75" customHeight="1" x14ac:dyDescent="0.2">
      <c r="C816" s="26"/>
      <c r="D816" s="26"/>
      <c r="E816" s="26"/>
      <c r="F816" s="26"/>
      <c r="G816" s="26"/>
      <c r="H816" s="26"/>
      <c r="I816" s="26"/>
      <c r="J816" s="26"/>
      <c r="K816" s="26"/>
      <c r="L816" s="27"/>
    </row>
    <row r="817" spans="3:12" ht="12.75" customHeight="1" x14ac:dyDescent="0.2">
      <c r="C817" s="26"/>
      <c r="D817" s="26"/>
      <c r="E817" s="26"/>
      <c r="F817" s="26"/>
      <c r="G817" s="26"/>
      <c r="H817" s="26"/>
      <c r="I817" s="26"/>
      <c r="J817" s="26"/>
      <c r="K817" s="26"/>
      <c r="L817" s="27"/>
    </row>
    <row r="818" spans="3:12" ht="12.75" customHeight="1" x14ac:dyDescent="0.2">
      <c r="C818" s="26"/>
      <c r="D818" s="26"/>
      <c r="E818" s="26"/>
      <c r="F818" s="26"/>
      <c r="G818" s="26"/>
      <c r="H818" s="26"/>
      <c r="I818" s="26"/>
      <c r="J818" s="26"/>
      <c r="K818" s="26"/>
      <c r="L818" s="27"/>
    </row>
    <row r="819" spans="3:12" ht="12.75" customHeight="1" x14ac:dyDescent="0.2">
      <c r="C819" s="26"/>
      <c r="D819" s="26"/>
      <c r="E819" s="26"/>
      <c r="F819" s="26"/>
      <c r="G819" s="26"/>
      <c r="H819" s="26"/>
      <c r="I819" s="26"/>
      <c r="J819" s="26"/>
      <c r="K819" s="26"/>
      <c r="L819" s="27"/>
    </row>
    <row r="820" spans="3:12" ht="12.75" customHeight="1" x14ac:dyDescent="0.2">
      <c r="C820" s="26"/>
      <c r="D820" s="26"/>
      <c r="E820" s="26"/>
      <c r="F820" s="26"/>
      <c r="G820" s="26"/>
      <c r="H820" s="26"/>
      <c r="I820" s="26"/>
      <c r="J820" s="26"/>
      <c r="K820" s="26"/>
      <c r="L820" s="27"/>
    </row>
    <row r="821" spans="3:12" ht="12.75" customHeight="1" x14ac:dyDescent="0.2">
      <c r="C821" s="26"/>
      <c r="D821" s="26"/>
      <c r="E821" s="26"/>
      <c r="F821" s="26"/>
      <c r="G821" s="26"/>
      <c r="H821" s="26"/>
      <c r="I821" s="26"/>
      <c r="J821" s="26"/>
      <c r="K821" s="26"/>
      <c r="L821" s="27"/>
    </row>
    <row r="822" spans="3:12" ht="12.75" customHeight="1" x14ac:dyDescent="0.2">
      <c r="C822" s="26"/>
      <c r="D822" s="26"/>
      <c r="E822" s="26"/>
      <c r="F822" s="26"/>
      <c r="G822" s="26"/>
      <c r="H822" s="26"/>
      <c r="I822" s="26"/>
      <c r="J822" s="26"/>
      <c r="K822" s="26"/>
      <c r="L822" s="27"/>
    </row>
    <row r="823" spans="3:12" ht="12.75" customHeight="1" x14ac:dyDescent="0.2">
      <c r="C823" s="26"/>
      <c r="D823" s="26"/>
      <c r="E823" s="26"/>
      <c r="F823" s="26"/>
      <c r="G823" s="26"/>
      <c r="H823" s="26"/>
      <c r="I823" s="26"/>
      <c r="J823" s="26"/>
      <c r="K823" s="26"/>
      <c r="L823" s="27"/>
    </row>
    <row r="824" spans="3:12" ht="12.75" customHeight="1" x14ac:dyDescent="0.2">
      <c r="C824" s="26"/>
      <c r="D824" s="26"/>
      <c r="E824" s="26"/>
      <c r="F824" s="26"/>
      <c r="G824" s="26"/>
      <c r="H824" s="26"/>
      <c r="I824" s="26"/>
      <c r="J824" s="26"/>
      <c r="K824" s="26"/>
      <c r="L824" s="27"/>
    </row>
    <row r="825" spans="3:12" ht="12.75" customHeight="1" x14ac:dyDescent="0.2">
      <c r="C825" s="26"/>
      <c r="D825" s="26"/>
      <c r="E825" s="26"/>
      <c r="F825" s="26"/>
      <c r="G825" s="26"/>
      <c r="H825" s="26"/>
      <c r="I825" s="26"/>
      <c r="J825" s="26"/>
      <c r="K825" s="26"/>
      <c r="L825" s="27"/>
    </row>
    <row r="826" spans="3:12" ht="12.75" customHeight="1" x14ac:dyDescent="0.2">
      <c r="C826" s="26"/>
      <c r="D826" s="26"/>
      <c r="E826" s="26"/>
      <c r="F826" s="26"/>
      <c r="G826" s="26"/>
      <c r="H826" s="26"/>
      <c r="I826" s="26"/>
      <c r="J826" s="26"/>
      <c r="K826" s="26"/>
      <c r="L826" s="27"/>
    </row>
    <row r="827" spans="3:12" ht="12.75" customHeight="1" x14ac:dyDescent="0.2">
      <c r="C827" s="26"/>
      <c r="D827" s="26"/>
      <c r="E827" s="26"/>
      <c r="F827" s="26"/>
      <c r="G827" s="26"/>
      <c r="H827" s="26"/>
      <c r="I827" s="26"/>
      <c r="J827" s="26"/>
      <c r="K827" s="26"/>
      <c r="L827" s="27"/>
    </row>
    <row r="828" spans="3:12" ht="12.75" customHeight="1" x14ac:dyDescent="0.2">
      <c r="C828" s="26"/>
      <c r="D828" s="26"/>
      <c r="E828" s="26"/>
      <c r="F828" s="26"/>
      <c r="G828" s="26"/>
      <c r="H828" s="26"/>
      <c r="I828" s="26"/>
      <c r="J828" s="26"/>
      <c r="K828" s="26"/>
      <c r="L828" s="27"/>
    </row>
    <row r="829" spans="3:12" ht="12.75" customHeight="1" x14ac:dyDescent="0.2">
      <c r="C829" s="26"/>
      <c r="D829" s="26"/>
      <c r="E829" s="26"/>
      <c r="F829" s="26"/>
      <c r="G829" s="26"/>
      <c r="H829" s="26"/>
      <c r="I829" s="26"/>
      <c r="J829" s="26"/>
      <c r="K829" s="26"/>
      <c r="L829" s="27"/>
    </row>
    <row r="830" spans="3:12" ht="12.75" customHeight="1" x14ac:dyDescent="0.2">
      <c r="C830" s="26"/>
      <c r="D830" s="26"/>
      <c r="E830" s="26"/>
      <c r="F830" s="26"/>
      <c r="G830" s="26"/>
      <c r="H830" s="26"/>
      <c r="I830" s="26"/>
      <c r="J830" s="26"/>
      <c r="K830" s="26"/>
      <c r="L830" s="27"/>
    </row>
    <row r="831" spans="3:12" ht="12.75" customHeight="1" x14ac:dyDescent="0.2">
      <c r="C831" s="26"/>
      <c r="D831" s="26"/>
      <c r="E831" s="26"/>
      <c r="F831" s="26"/>
      <c r="G831" s="26"/>
      <c r="H831" s="26"/>
      <c r="I831" s="26"/>
      <c r="J831" s="26"/>
      <c r="K831" s="26"/>
      <c r="L831" s="27"/>
    </row>
    <row r="832" spans="3:12" ht="12.75" customHeight="1" x14ac:dyDescent="0.2">
      <c r="C832" s="26"/>
      <c r="D832" s="26"/>
      <c r="E832" s="26"/>
      <c r="F832" s="26"/>
      <c r="G832" s="26"/>
      <c r="H832" s="26"/>
      <c r="I832" s="26"/>
      <c r="J832" s="26"/>
      <c r="K832" s="26"/>
      <c r="L832" s="27"/>
    </row>
    <row r="833" spans="3:12" ht="12.75" customHeight="1" x14ac:dyDescent="0.2">
      <c r="C833" s="26"/>
      <c r="D833" s="26"/>
      <c r="E833" s="26"/>
      <c r="F833" s="26"/>
      <c r="G833" s="26"/>
      <c r="H833" s="26"/>
      <c r="I833" s="26"/>
      <c r="J833" s="26"/>
      <c r="K833" s="26"/>
      <c r="L833" s="27"/>
    </row>
    <row r="834" spans="3:12" ht="12.75" customHeight="1" x14ac:dyDescent="0.2">
      <c r="C834" s="26"/>
      <c r="D834" s="26"/>
      <c r="E834" s="26"/>
      <c r="F834" s="26"/>
      <c r="G834" s="26"/>
      <c r="H834" s="26"/>
      <c r="I834" s="26"/>
      <c r="J834" s="26"/>
      <c r="K834" s="26"/>
      <c r="L834" s="27"/>
    </row>
    <row r="835" spans="3:12" ht="12.75" customHeight="1" x14ac:dyDescent="0.2">
      <c r="C835" s="26"/>
      <c r="D835" s="26"/>
      <c r="E835" s="26"/>
      <c r="F835" s="26"/>
      <c r="G835" s="26"/>
      <c r="H835" s="26"/>
      <c r="I835" s="26"/>
      <c r="J835" s="26"/>
      <c r="K835" s="26"/>
      <c r="L835" s="27"/>
    </row>
    <row r="836" spans="3:12" ht="12.75" customHeight="1" x14ac:dyDescent="0.2">
      <c r="C836" s="26"/>
      <c r="D836" s="26"/>
      <c r="E836" s="26"/>
      <c r="F836" s="26"/>
      <c r="G836" s="26"/>
      <c r="H836" s="26"/>
      <c r="I836" s="26"/>
      <c r="J836" s="26"/>
      <c r="K836" s="26"/>
      <c r="L836" s="27"/>
    </row>
    <row r="837" spans="3:12" ht="12.75" customHeight="1" x14ac:dyDescent="0.2">
      <c r="C837" s="26"/>
      <c r="D837" s="26"/>
      <c r="E837" s="26"/>
      <c r="F837" s="26"/>
      <c r="G837" s="26"/>
      <c r="H837" s="26"/>
      <c r="I837" s="26"/>
      <c r="J837" s="26"/>
      <c r="K837" s="26"/>
      <c r="L837" s="27"/>
    </row>
    <row r="838" spans="3:12" ht="12.75" customHeight="1" x14ac:dyDescent="0.2">
      <c r="C838" s="26"/>
      <c r="D838" s="26"/>
      <c r="E838" s="26"/>
      <c r="F838" s="26"/>
      <c r="G838" s="26"/>
      <c r="H838" s="26"/>
      <c r="I838" s="26"/>
      <c r="J838" s="26"/>
      <c r="K838" s="26"/>
      <c r="L838" s="27"/>
    </row>
    <row r="839" spans="3:12" ht="12.75" customHeight="1" x14ac:dyDescent="0.2">
      <c r="C839" s="26"/>
      <c r="D839" s="26"/>
      <c r="E839" s="26"/>
      <c r="F839" s="26"/>
      <c r="G839" s="26"/>
      <c r="H839" s="26"/>
      <c r="I839" s="26"/>
      <c r="J839" s="26"/>
      <c r="K839" s="26"/>
      <c r="L839" s="27"/>
    </row>
    <row r="840" spans="3:12" ht="12.75" customHeight="1" x14ac:dyDescent="0.2">
      <c r="C840" s="26"/>
      <c r="D840" s="26"/>
      <c r="E840" s="26"/>
      <c r="F840" s="26"/>
      <c r="G840" s="26"/>
      <c r="H840" s="26"/>
      <c r="I840" s="26"/>
      <c r="J840" s="26"/>
      <c r="K840" s="26"/>
      <c r="L840" s="27"/>
    </row>
    <row r="841" spans="3:12" ht="12.75" customHeight="1" x14ac:dyDescent="0.2">
      <c r="C841" s="26"/>
      <c r="D841" s="26"/>
      <c r="E841" s="26"/>
      <c r="F841" s="26"/>
      <c r="G841" s="26"/>
      <c r="H841" s="26"/>
      <c r="I841" s="26"/>
      <c r="J841" s="26"/>
      <c r="K841" s="26"/>
      <c r="L841" s="27"/>
    </row>
    <row r="842" spans="3:12" ht="12.75" customHeight="1" x14ac:dyDescent="0.2">
      <c r="C842" s="26"/>
      <c r="D842" s="26"/>
      <c r="E842" s="26"/>
      <c r="F842" s="26"/>
      <c r="G842" s="26"/>
      <c r="H842" s="26"/>
      <c r="I842" s="26"/>
      <c r="J842" s="26"/>
      <c r="K842" s="26"/>
      <c r="L842" s="27"/>
    </row>
    <row r="843" spans="3:12" ht="12.75" customHeight="1" x14ac:dyDescent="0.2">
      <c r="C843" s="26"/>
      <c r="D843" s="26"/>
      <c r="E843" s="26"/>
      <c r="F843" s="26"/>
      <c r="G843" s="26"/>
      <c r="H843" s="26"/>
      <c r="I843" s="26"/>
      <c r="J843" s="26"/>
      <c r="K843" s="26"/>
      <c r="L843" s="27"/>
    </row>
    <row r="844" spans="3:12" ht="12.75" customHeight="1" x14ac:dyDescent="0.2">
      <c r="C844" s="26"/>
      <c r="D844" s="26"/>
      <c r="E844" s="26"/>
      <c r="F844" s="26"/>
      <c r="G844" s="26"/>
      <c r="H844" s="26"/>
      <c r="I844" s="26"/>
      <c r="J844" s="26"/>
      <c r="K844" s="26"/>
      <c r="L844" s="27"/>
    </row>
    <row r="845" spans="3:12" ht="12.75" customHeight="1" x14ac:dyDescent="0.2">
      <c r="C845" s="26"/>
      <c r="D845" s="26"/>
      <c r="E845" s="26"/>
      <c r="F845" s="26"/>
      <c r="G845" s="26"/>
      <c r="H845" s="26"/>
      <c r="I845" s="26"/>
      <c r="J845" s="26"/>
      <c r="K845" s="26"/>
      <c r="L845" s="27"/>
    </row>
    <row r="846" spans="3:12" ht="12.75" customHeight="1" x14ac:dyDescent="0.2">
      <c r="C846" s="26"/>
      <c r="D846" s="26"/>
      <c r="E846" s="26"/>
      <c r="F846" s="26"/>
      <c r="G846" s="26"/>
      <c r="H846" s="26"/>
      <c r="I846" s="26"/>
      <c r="J846" s="26"/>
      <c r="K846" s="26"/>
      <c r="L846" s="27"/>
    </row>
    <row r="847" spans="3:12" ht="12.75" customHeight="1" x14ac:dyDescent="0.2">
      <c r="C847" s="26"/>
      <c r="D847" s="26"/>
      <c r="E847" s="26"/>
      <c r="F847" s="26"/>
      <c r="G847" s="26"/>
      <c r="H847" s="26"/>
      <c r="I847" s="26"/>
      <c r="J847" s="26"/>
      <c r="K847" s="26"/>
      <c r="L847" s="27"/>
    </row>
    <row r="848" spans="3:12" ht="12.75" customHeight="1" x14ac:dyDescent="0.2">
      <c r="C848" s="26"/>
      <c r="D848" s="26"/>
      <c r="E848" s="26"/>
      <c r="F848" s="26"/>
      <c r="G848" s="26"/>
      <c r="H848" s="26"/>
      <c r="I848" s="26"/>
      <c r="J848" s="26"/>
      <c r="K848" s="26"/>
      <c r="L848" s="27"/>
    </row>
    <row r="849" spans="3:12" ht="12.75" customHeight="1" x14ac:dyDescent="0.2">
      <c r="C849" s="26"/>
      <c r="D849" s="26"/>
      <c r="E849" s="26"/>
      <c r="F849" s="26"/>
      <c r="G849" s="26"/>
      <c r="H849" s="26"/>
      <c r="I849" s="26"/>
      <c r="J849" s="26"/>
      <c r="K849" s="26"/>
      <c r="L849" s="27"/>
    </row>
    <row r="850" spans="3:12" ht="12.75" customHeight="1" x14ac:dyDescent="0.2">
      <c r="C850" s="26"/>
      <c r="D850" s="26"/>
      <c r="E850" s="26"/>
      <c r="F850" s="26"/>
      <c r="G850" s="26"/>
      <c r="H850" s="26"/>
      <c r="I850" s="26"/>
      <c r="J850" s="26"/>
      <c r="K850" s="26"/>
      <c r="L850" s="27"/>
    </row>
    <row r="851" spans="3:12" ht="12.75" customHeight="1" x14ac:dyDescent="0.2">
      <c r="C851" s="26"/>
      <c r="D851" s="26"/>
      <c r="E851" s="26"/>
      <c r="F851" s="26"/>
      <c r="G851" s="26"/>
      <c r="H851" s="26"/>
      <c r="I851" s="26"/>
      <c r="J851" s="26"/>
      <c r="K851" s="26"/>
      <c r="L851" s="27"/>
    </row>
    <row r="852" spans="3:12" ht="12.75" customHeight="1" x14ac:dyDescent="0.2">
      <c r="C852" s="26"/>
      <c r="D852" s="26"/>
      <c r="E852" s="26"/>
      <c r="F852" s="26"/>
      <c r="G852" s="26"/>
      <c r="H852" s="26"/>
      <c r="I852" s="26"/>
      <c r="J852" s="26"/>
      <c r="K852" s="26"/>
      <c r="L852" s="27"/>
    </row>
    <row r="853" spans="3:12" ht="12.75" customHeight="1" x14ac:dyDescent="0.2">
      <c r="C853" s="26"/>
      <c r="D853" s="26"/>
      <c r="E853" s="26"/>
      <c r="F853" s="26"/>
      <c r="G853" s="26"/>
      <c r="H853" s="26"/>
      <c r="I853" s="26"/>
      <c r="J853" s="26"/>
      <c r="K853" s="26"/>
      <c r="L853" s="27"/>
    </row>
    <row r="854" spans="3:12" ht="12.75" customHeight="1" x14ac:dyDescent="0.2">
      <c r="C854" s="26"/>
      <c r="D854" s="26"/>
      <c r="E854" s="26"/>
      <c r="F854" s="26"/>
      <c r="G854" s="26"/>
      <c r="H854" s="26"/>
      <c r="I854" s="26"/>
      <c r="J854" s="26"/>
      <c r="K854" s="26"/>
      <c r="L854" s="27"/>
    </row>
    <row r="855" spans="3:12" ht="12.75" customHeight="1" x14ac:dyDescent="0.2">
      <c r="C855" s="26"/>
      <c r="D855" s="26"/>
      <c r="E855" s="26"/>
      <c r="F855" s="26"/>
      <c r="G855" s="26"/>
      <c r="H855" s="26"/>
      <c r="I855" s="26"/>
      <c r="J855" s="26"/>
      <c r="K855" s="26"/>
      <c r="L855" s="27"/>
    </row>
    <row r="856" spans="3:12" ht="12.75" customHeight="1" x14ac:dyDescent="0.2">
      <c r="C856" s="26"/>
      <c r="D856" s="26"/>
      <c r="E856" s="26"/>
      <c r="F856" s="26"/>
      <c r="G856" s="26"/>
      <c r="H856" s="26"/>
      <c r="I856" s="26"/>
      <c r="J856" s="26"/>
      <c r="K856" s="26"/>
      <c r="L856" s="27"/>
    </row>
    <row r="857" spans="3:12" ht="12.75" customHeight="1" x14ac:dyDescent="0.2">
      <c r="C857" s="26"/>
      <c r="D857" s="26"/>
      <c r="E857" s="26"/>
      <c r="F857" s="26"/>
      <c r="G857" s="26"/>
      <c r="H857" s="26"/>
      <c r="I857" s="26"/>
      <c r="J857" s="26"/>
      <c r="K857" s="26"/>
      <c r="L857" s="27"/>
    </row>
    <row r="858" spans="3:12" ht="12.75" customHeight="1" x14ac:dyDescent="0.2">
      <c r="C858" s="26"/>
      <c r="D858" s="26"/>
      <c r="E858" s="26"/>
      <c r="F858" s="26"/>
      <c r="G858" s="26"/>
      <c r="H858" s="26"/>
      <c r="I858" s="26"/>
      <c r="J858" s="26"/>
      <c r="K858" s="26"/>
      <c r="L858" s="27"/>
    </row>
    <row r="859" spans="3:12" ht="12.75" customHeight="1" x14ac:dyDescent="0.2">
      <c r="C859" s="26"/>
      <c r="D859" s="26"/>
      <c r="E859" s="26"/>
      <c r="F859" s="26"/>
      <c r="G859" s="26"/>
      <c r="H859" s="26"/>
      <c r="I859" s="26"/>
      <c r="J859" s="26"/>
      <c r="K859" s="26"/>
      <c r="L859" s="27"/>
    </row>
    <row r="860" spans="3:12" ht="12.75" customHeight="1" x14ac:dyDescent="0.2">
      <c r="C860" s="26"/>
      <c r="D860" s="26"/>
      <c r="E860" s="26"/>
      <c r="F860" s="26"/>
      <c r="G860" s="26"/>
      <c r="H860" s="26"/>
      <c r="I860" s="26"/>
      <c r="J860" s="26"/>
      <c r="K860" s="26"/>
      <c r="L860" s="27"/>
    </row>
    <row r="861" spans="3:12" ht="12.75" customHeight="1" x14ac:dyDescent="0.2">
      <c r="C861" s="26"/>
      <c r="D861" s="26"/>
      <c r="E861" s="26"/>
      <c r="F861" s="26"/>
      <c r="G861" s="26"/>
      <c r="H861" s="26"/>
      <c r="I861" s="26"/>
      <c r="J861" s="26"/>
      <c r="K861" s="26"/>
      <c r="L861" s="27"/>
    </row>
    <row r="862" spans="3:12" ht="12.75" customHeight="1" x14ac:dyDescent="0.2">
      <c r="C862" s="26"/>
      <c r="D862" s="26"/>
      <c r="E862" s="26"/>
      <c r="F862" s="26"/>
      <c r="G862" s="26"/>
      <c r="H862" s="26"/>
      <c r="I862" s="26"/>
      <c r="J862" s="26"/>
      <c r="K862" s="26"/>
      <c r="L862" s="27"/>
    </row>
    <row r="863" spans="3:12" ht="12.75" customHeight="1" x14ac:dyDescent="0.2">
      <c r="C863" s="26"/>
      <c r="D863" s="26"/>
      <c r="E863" s="26"/>
      <c r="F863" s="26"/>
      <c r="G863" s="26"/>
      <c r="H863" s="26"/>
      <c r="I863" s="26"/>
      <c r="J863" s="26"/>
      <c r="K863" s="26"/>
      <c r="L863" s="27"/>
    </row>
    <row r="864" spans="3:12" ht="12.75" customHeight="1" x14ac:dyDescent="0.2">
      <c r="C864" s="26"/>
      <c r="D864" s="26"/>
      <c r="E864" s="26"/>
      <c r="F864" s="26"/>
      <c r="G864" s="26"/>
      <c r="H864" s="26"/>
      <c r="I864" s="26"/>
      <c r="J864" s="26"/>
      <c r="K864" s="26"/>
      <c r="L864" s="27"/>
    </row>
    <row r="865" spans="3:12" ht="12.75" customHeight="1" x14ac:dyDescent="0.2">
      <c r="C865" s="26"/>
      <c r="D865" s="26"/>
      <c r="E865" s="26"/>
      <c r="F865" s="26"/>
      <c r="G865" s="26"/>
      <c r="H865" s="26"/>
      <c r="I865" s="26"/>
      <c r="J865" s="26"/>
      <c r="K865" s="26"/>
      <c r="L865" s="27"/>
    </row>
    <row r="866" spans="3:12" ht="12.75" customHeight="1" x14ac:dyDescent="0.2">
      <c r="C866" s="26"/>
      <c r="D866" s="26"/>
      <c r="E866" s="26"/>
      <c r="F866" s="26"/>
      <c r="G866" s="26"/>
      <c r="H866" s="26"/>
      <c r="I866" s="26"/>
      <c r="J866" s="26"/>
      <c r="K866" s="26"/>
      <c r="L866" s="27"/>
    </row>
    <row r="867" spans="3:12" ht="12.75" customHeight="1" x14ac:dyDescent="0.2">
      <c r="C867" s="26"/>
      <c r="D867" s="26"/>
      <c r="E867" s="26"/>
      <c r="F867" s="26"/>
      <c r="G867" s="26"/>
      <c r="H867" s="26"/>
      <c r="I867" s="26"/>
      <c r="J867" s="26"/>
      <c r="K867" s="26"/>
      <c r="L867" s="27"/>
    </row>
    <row r="868" spans="3:12" ht="12.75" customHeight="1" x14ac:dyDescent="0.2">
      <c r="C868" s="26"/>
      <c r="D868" s="26"/>
      <c r="E868" s="26"/>
      <c r="F868" s="26"/>
      <c r="G868" s="26"/>
      <c r="H868" s="26"/>
      <c r="I868" s="26"/>
      <c r="J868" s="26"/>
      <c r="K868" s="26"/>
      <c r="L868" s="27"/>
    </row>
    <row r="869" spans="3:12" ht="12.75" customHeight="1" x14ac:dyDescent="0.2">
      <c r="C869" s="26"/>
      <c r="D869" s="26"/>
      <c r="E869" s="26"/>
      <c r="F869" s="26"/>
      <c r="G869" s="26"/>
      <c r="H869" s="26"/>
      <c r="I869" s="26"/>
      <c r="J869" s="26"/>
      <c r="K869" s="26"/>
      <c r="L869" s="27"/>
    </row>
    <row r="870" spans="3:12" ht="12.75" customHeight="1" x14ac:dyDescent="0.2">
      <c r="C870" s="26"/>
      <c r="D870" s="26"/>
      <c r="E870" s="26"/>
      <c r="F870" s="26"/>
      <c r="G870" s="26"/>
      <c r="H870" s="26"/>
      <c r="I870" s="26"/>
      <c r="J870" s="26"/>
      <c r="K870" s="26"/>
      <c r="L870" s="27"/>
    </row>
    <row r="871" spans="3:12" ht="12.75" customHeight="1" x14ac:dyDescent="0.2">
      <c r="C871" s="26"/>
      <c r="D871" s="26"/>
      <c r="E871" s="26"/>
      <c r="F871" s="26"/>
      <c r="G871" s="26"/>
      <c r="H871" s="26"/>
      <c r="I871" s="26"/>
      <c r="J871" s="26"/>
      <c r="K871" s="26"/>
      <c r="L871" s="27"/>
    </row>
    <row r="872" spans="3:12" ht="12.75" customHeight="1" x14ac:dyDescent="0.2">
      <c r="C872" s="26"/>
      <c r="D872" s="26"/>
      <c r="E872" s="26"/>
      <c r="F872" s="26"/>
      <c r="G872" s="26"/>
      <c r="H872" s="26"/>
      <c r="I872" s="26"/>
      <c r="J872" s="26"/>
      <c r="K872" s="26"/>
      <c r="L872" s="27"/>
    </row>
    <row r="873" spans="3:12" ht="12.75" customHeight="1" x14ac:dyDescent="0.2">
      <c r="C873" s="26"/>
      <c r="D873" s="26"/>
      <c r="E873" s="26"/>
      <c r="F873" s="26"/>
      <c r="G873" s="26"/>
      <c r="H873" s="26"/>
      <c r="I873" s="26"/>
      <c r="J873" s="26"/>
      <c r="K873" s="26"/>
      <c r="L873" s="27"/>
    </row>
    <row r="874" spans="3:12" ht="12.75" customHeight="1" x14ac:dyDescent="0.2">
      <c r="C874" s="26"/>
      <c r="D874" s="26"/>
      <c r="E874" s="26"/>
      <c r="F874" s="26"/>
      <c r="G874" s="26"/>
      <c r="H874" s="26"/>
      <c r="I874" s="26"/>
      <c r="J874" s="26"/>
      <c r="K874" s="26"/>
      <c r="L874" s="27"/>
    </row>
    <row r="875" spans="3:12" ht="12.75" customHeight="1" x14ac:dyDescent="0.2">
      <c r="C875" s="26"/>
      <c r="D875" s="26"/>
      <c r="E875" s="26"/>
      <c r="F875" s="26"/>
      <c r="G875" s="26"/>
      <c r="H875" s="26"/>
      <c r="I875" s="26"/>
      <c r="J875" s="26"/>
      <c r="K875" s="26"/>
      <c r="L875" s="27"/>
    </row>
    <row r="876" spans="3:12" ht="12.75" customHeight="1" x14ac:dyDescent="0.2">
      <c r="C876" s="26"/>
      <c r="D876" s="26"/>
      <c r="E876" s="26"/>
      <c r="F876" s="26"/>
      <c r="G876" s="26"/>
      <c r="H876" s="26"/>
      <c r="I876" s="26"/>
      <c r="J876" s="26"/>
      <c r="K876" s="26"/>
      <c r="L876" s="27"/>
    </row>
    <row r="877" spans="3:12" ht="12.75" customHeight="1" x14ac:dyDescent="0.2">
      <c r="C877" s="26"/>
      <c r="D877" s="26"/>
      <c r="E877" s="26"/>
      <c r="F877" s="26"/>
      <c r="G877" s="26"/>
      <c r="H877" s="26"/>
      <c r="I877" s="26"/>
      <c r="J877" s="26"/>
      <c r="K877" s="26"/>
      <c r="L877" s="27"/>
    </row>
    <row r="878" spans="3:12" ht="12.75" customHeight="1" x14ac:dyDescent="0.2">
      <c r="C878" s="26"/>
      <c r="D878" s="26"/>
      <c r="E878" s="26"/>
      <c r="F878" s="26"/>
      <c r="G878" s="26"/>
      <c r="H878" s="26"/>
      <c r="I878" s="26"/>
      <c r="J878" s="26"/>
      <c r="K878" s="26"/>
      <c r="L878" s="27"/>
    </row>
    <row r="879" spans="3:12" ht="12.75" customHeight="1" x14ac:dyDescent="0.2">
      <c r="C879" s="26"/>
      <c r="D879" s="26"/>
      <c r="E879" s="26"/>
      <c r="F879" s="26"/>
      <c r="G879" s="26"/>
      <c r="H879" s="26"/>
      <c r="I879" s="26"/>
      <c r="J879" s="26"/>
      <c r="K879" s="26"/>
      <c r="L879" s="27"/>
    </row>
    <row r="880" spans="3:12" ht="12.75" customHeight="1" x14ac:dyDescent="0.2">
      <c r="C880" s="26"/>
      <c r="D880" s="26"/>
      <c r="E880" s="26"/>
      <c r="F880" s="26"/>
      <c r="G880" s="26"/>
      <c r="H880" s="26"/>
      <c r="I880" s="26"/>
      <c r="J880" s="26"/>
      <c r="K880" s="26"/>
      <c r="L880" s="27"/>
    </row>
    <row r="881" spans="3:12" ht="12.75" customHeight="1" x14ac:dyDescent="0.2">
      <c r="C881" s="26"/>
      <c r="D881" s="26"/>
      <c r="E881" s="26"/>
      <c r="F881" s="26"/>
      <c r="G881" s="26"/>
      <c r="H881" s="26"/>
      <c r="I881" s="26"/>
      <c r="J881" s="26"/>
      <c r="K881" s="26"/>
      <c r="L881" s="27"/>
    </row>
    <row r="882" spans="3:12" ht="12.75" customHeight="1" x14ac:dyDescent="0.2">
      <c r="C882" s="26"/>
      <c r="D882" s="26"/>
      <c r="E882" s="26"/>
      <c r="F882" s="26"/>
      <c r="G882" s="26"/>
      <c r="H882" s="26"/>
      <c r="I882" s="26"/>
      <c r="J882" s="26"/>
      <c r="K882" s="26"/>
      <c r="L882" s="27"/>
    </row>
    <row r="883" spans="3:12" ht="12.75" customHeight="1" x14ac:dyDescent="0.2">
      <c r="C883" s="26"/>
      <c r="D883" s="26"/>
      <c r="E883" s="26"/>
      <c r="F883" s="26"/>
      <c r="G883" s="26"/>
      <c r="H883" s="26"/>
      <c r="I883" s="26"/>
      <c r="J883" s="26"/>
      <c r="K883" s="26"/>
      <c r="L883" s="27"/>
    </row>
    <row r="884" spans="3:12" ht="12.75" customHeight="1" x14ac:dyDescent="0.2">
      <c r="C884" s="26"/>
      <c r="D884" s="26"/>
      <c r="E884" s="26"/>
      <c r="F884" s="26"/>
      <c r="G884" s="26"/>
      <c r="H884" s="26"/>
      <c r="I884" s="26"/>
      <c r="J884" s="26"/>
      <c r="K884" s="26"/>
      <c r="L884" s="27"/>
    </row>
    <row r="885" spans="3:12" ht="12.75" customHeight="1" x14ac:dyDescent="0.2">
      <c r="C885" s="26"/>
      <c r="D885" s="26"/>
      <c r="E885" s="26"/>
      <c r="F885" s="26"/>
      <c r="G885" s="26"/>
      <c r="H885" s="26"/>
      <c r="I885" s="26"/>
      <c r="J885" s="26"/>
      <c r="K885" s="26"/>
      <c r="L885" s="27"/>
    </row>
    <row r="886" spans="3:12" ht="12.75" customHeight="1" x14ac:dyDescent="0.2">
      <c r="C886" s="26"/>
      <c r="D886" s="26"/>
      <c r="E886" s="26"/>
      <c r="F886" s="26"/>
      <c r="G886" s="26"/>
      <c r="H886" s="26"/>
      <c r="I886" s="26"/>
      <c r="J886" s="26"/>
      <c r="K886" s="26"/>
      <c r="L886" s="27"/>
    </row>
    <row r="887" spans="3:12" ht="12.75" customHeight="1" x14ac:dyDescent="0.2">
      <c r="C887" s="26"/>
      <c r="D887" s="26"/>
      <c r="E887" s="26"/>
      <c r="F887" s="26"/>
      <c r="G887" s="26"/>
      <c r="H887" s="26"/>
      <c r="I887" s="26"/>
      <c r="J887" s="26"/>
      <c r="K887" s="26"/>
      <c r="L887" s="27"/>
    </row>
    <row r="888" spans="3:12" ht="12.75" customHeight="1" x14ac:dyDescent="0.2">
      <c r="C888" s="26"/>
      <c r="D888" s="26"/>
      <c r="E888" s="26"/>
      <c r="F888" s="26"/>
      <c r="G888" s="26"/>
      <c r="H888" s="26"/>
      <c r="I888" s="26"/>
      <c r="J888" s="26"/>
      <c r="K888" s="26"/>
      <c r="L888" s="27"/>
    </row>
    <row r="889" spans="3:12" ht="12.75" customHeight="1" x14ac:dyDescent="0.2">
      <c r="C889" s="26"/>
      <c r="D889" s="26"/>
      <c r="E889" s="26"/>
      <c r="F889" s="26"/>
      <c r="G889" s="26"/>
      <c r="H889" s="26"/>
      <c r="I889" s="26"/>
      <c r="J889" s="26"/>
      <c r="K889" s="26"/>
      <c r="L889" s="27"/>
    </row>
    <row r="890" spans="3:12" ht="12.75" customHeight="1" x14ac:dyDescent="0.2">
      <c r="C890" s="26"/>
      <c r="D890" s="26"/>
      <c r="E890" s="26"/>
      <c r="F890" s="26"/>
      <c r="G890" s="26"/>
      <c r="H890" s="26"/>
      <c r="I890" s="26"/>
      <c r="J890" s="26"/>
      <c r="K890" s="26"/>
      <c r="L890" s="27"/>
    </row>
    <row r="891" spans="3:12" ht="12.75" customHeight="1" x14ac:dyDescent="0.2">
      <c r="C891" s="26"/>
      <c r="D891" s="26"/>
      <c r="E891" s="26"/>
      <c r="F891" s="26"/>
      <c r="G891" s="26"/>
      <c r="H891" s="26"/>
      <c r="I891" s="26"/>
      <c r="J891" s="26"/>
      <c r="K891" s="26"/>
      <c r="L891" s="27"/>
    </row>
    <row r="892" spans="3:12" ht="12.75" customHeight="1" x14ac:dyDescent="0.2">
      <c r="C892" s="26"/>
      <c r="D892" s="26"/>
      <c r="E892" s="26"/>
      <c r="F892" s="26"/>
      <c r="G892" s="26"/>
      <c r="H892" s="26"/>
      <c r="I892" s="26"/>
      <c r="J892" s="26"/>
      <c r="K892" s="26"/>
      <c r="L892" s="27"/>
    </row>
    <row r="893" spans="3:12" ht="12.75" customHeight="1" x14ac:dyDescent="0.2">
      <c r="C893" s="26"/>
      <c r="D893" s="26"/>
      <c r="E893" s="26"/>
      <c r="F893" s="26"/>
      <c r="G893" s="26"/>
      <c r="H893" s="26"/>
      <c r="I893" s="26"/>
      <c r="J893" s="26"/>
      <c r="K893" s="26"/>
      <c r="L893" s="27"/>
    </row>
    <row r="894" spans="3:12" ht="12.75" customHeight="1" x14ac:dyDescent="0.2">
      <c r="C894" s="26"/>
      <c r="D894" s="26"/>
      <c r="E894" s="26"/>
      <c r="F894" s="26"/>
      <c r="G894" s="26"/>
      <c r="H894" s="26"/>
      <c r="I894" s="26"/>
      <c r="J894" s="26"/>
      <c r="K894" s="26"/>
      <c r="L894" s="27"/>
    </row>
    <row r="895" spans="3:12" ht="12.75" customHeight="1" x14ac:dyDescent="0.2">
      <c r="C895" s="26"/>
      <c r="D895" s="26"/>
      <c r="E895" s="26"/>
      <c r="F895" s="26"/>
      <c r="G895" s="26"/>
      <c r="H895" s="26"/>
      <c r="I895" s="26"/>
      <c r="J895" s="26"/>
      <c r="K895" s="26"/>
      <c r="L895" s="27"/>
    </row>
    <row r="896" spans="3:12" ht="12.75" customHeight="1" x14ac:dyDescent="0.2">
      <c r="C896" s="26"/>
      <c r="D896" s="26"/>
      <c r="E896" s="26"/>
      <c r="F896" s="26"/>
      <c r="G896" s="26"/>
      <c r="H896" s="26"/>
      <c r="I896" s="26"/>
      <c r="J896" s="26"/>
      <c r="K896" s="26"/>
      <c r="L896" s="27"/>
    </row>
    <row r="897" spans="3:12" ht="12.75" customHeight="1" x14ac:dyDescent="0.2">
      <c r="C897" s="26"/>
      <c r="D897" s="26"/>
      <c r="E897" s="26"/>
      <c r="F897" s="26"/>
      <c r="G897" s="26"/>
      <c r="H897" s="26"/>
      <c r="I897" s="26"/>
      <c r="J897" s="26"/>
      <c r="K897" s="26"/>
      <c r="L897" s="27"/>
    </row>
    <row r="898" spans="3:12" ht="12.75" customHeight="1" x14ac:dyDescent="0.2">
      <c r="C898" s="26"/>
      <c r="D898" s="26"/>
      <c r="E898" s="26"/>
      <c r="F898" s="26"/>
      <c r="G898" s="26"/>
      <c r="H898" s="26"/>
      <c r="I898" s="26"/>
      <c r="J898" s="26"/>
      <c r="K898" s="26"/>
      <c r="L898" s="27"/>
    </row>
    <row r="899" spans="3:12" ht="12.75" customHeight="1" x14ac:dyDescent="0.2">
      <c r="C899" s="26"/>
      <c r="D899" s="26"/>
      <c r="E899" s="26"/>
      <c r="F899" s="26"/>
      <c r="G899" s="26"/>
      <c r="H899" s="26"/>
      <c r="I899" s="26"/>
      <c r="J899" s="26"/>
      <c r="K899" s="26"/>
      <c r="L899" s="27"/>
    </row>
    <row r="900" spans="3:12" ht="12.75" customHeight="1" x14ac:dyDescent="0.2">
      <c r="C900" s="26"/>
      <c r="D900" s="26"/>
      <c r="E900" s="26"/>
      <c r="F900" s="26"/>
      <c r="G900" s="26"/>
      <c r="H900" s="26"/>
      <c r="I900" s="26"/>
      <c r="J900" s="26"/>
      <c r="K900" s="26"/>
      <c r="L900" s="27"/>
    </row>
    <row r="901" spans="3:12" ht="12.75" customHeight="1" x14ac:dyDescent="0.2">
      <c r="C901" s="26"/>
      <c r="D901" s="26"/>
      <c r="E901" s="26"/>
      <c r="F901" s="26"/>
      <c r="G901" s="26"/>
      <c r="H901" s="26"/>
      <c r="I901" s="26"/>
      <c r="J901" s="26"/>
      <c r="K901" s="26"/>
      <c r="L901" s="27"/>
    </row>
    <row r="902" spans="3:12" ht="12.75" customHeight="1" x14ac:dyDescent="0.2">
      <c r="C902" s="26"/>
      <c r="D902" s="26"/>
      <c r="E902" s="26"/>
      <c r="F902" s="26"/>
      <c r="G902" s="26"/>
      <c r="H902" s="26"/>
      <c r="I902" s="26"/>
      <c r="J902" s="26"/>
      <c r="K902" s="26"/>
      <c r="L902" s="27"/>
    </row>
    <row r="903" spans="3:12" ht="12.75" customHeight="1" x14ac:dyDescent="0.2">
      <c r="C903" s="26"/>
      <c r="D903" s="26"/>
      <c r="E903" s="26"/>
      <c r="F903" s="26"/>
      <c r="G903" s="26"/>
      <c r="H903" s="26"/>
      <c r="I903" s="26"/>
      <c r="J903" s="26"/>
      <c r="K903" s="26"/>
      <c r="L903" s="27"/>
    </row>
    <row r="904" spans="3:12" ht="12.75" customHeight="1" x14ac:dyDescent="0.2">
      <c r="C904" s="26"/>
      <c r="D904" s="26"/>
      <c r="E904" s="26"/>
      <c r="F904" s="26"/>
      <c r="G904" s="26"/>
      <c r="H904" s="26"/>
      <c r="I904" s="26"/>
      <c r="J904" s="26"/>
      <c r="K904" s="26"/>
      <c r="L904" s="27"/>
    </row>
    <row r="905" spans="3:12" ht="12.75" customHeight="1" x14ac:dyDescent="0.2">
      <c r="C905" s="26"/>
      <c r="D905" s="26"/>
      <c r="E905" s="26"/>
      <c r="F905" s="26"/>
      <c r="G905" s="26"/>
      <c r="H905" s="26"/>
      <c r="I905" s="26"/>
      <c r="J905" s="26"/>
      <c r="K905" s="26"/>
      <c r="L905" s="27"/>
    </row>
    <row r="906" spans="3:12" ht="12.75" customHeight="1" x14ac:dyDescent="0.2">
      <c r="C906" s="26"/>
      <c r="D906" s="26"/>
      <c r="E906" s="26"/>
      <c r="F906" s="26"/>
      <c r="G906" s="26"/>
      <c r="H906" s="26"/>
      <c r="I906" s="26"/>
      <c r="J906" s="26"/>
      <c r="K906" s="26"/>
      <c r="L906" s="27"/>
    </row>
    <row r="907" spans="3:12" ht="12.75" customHeight="1" x14ac:dyDescent="0.2">
      <c r="C907" s="26"/>
      <c r="D907" s="26"/>
      <c r="E907" s="26"/>
      <c r="F907" s="26"/>
      <c r="G907" s="26"/>
      <c r="H907" s="26"/>
      <c r="I907" s="26"/>
      <c r="J907" s="26"/>
      <c r="K907" s="26"/>
      <c r="L907" s="27"/>
    </row>
    <row r="908" spans="3:12" ht="12.75" customHeight="1" x14ac:dyDescent="0.2">
      <c r="C908" s="26"/>
      <c r="D908" s="26"/>
      <c r="E908" s="26"/>
      <c r="F908" s="26"/>
      <c r="G908" s="26"/>
      <c r="H908" s="26"/>
      <c r="I908" s="26"/>
      <c r="J908" s="26"/>
      <c r="K908" s="26"/>
      <c r="L908" s="27"/>
    </row>
    <row r="909" spans="3:12" ht="12.75" customHeight="1" x14ac:dyDescent="0.2">
      <c r="C909" s="26"/>
      <c r="D909" s="26"/>
      <c r="E909" s="26"/>
      <c r="F909" s="26"/>
      <c r="G909" s="26"/>
      <c r="H909" s="26"/>
      <c r="I909" s="26"/>
      <c r="J909" s="26"/>
      <c r="K909" s="26"/>
      <c r="L909" s="27"/>
    </row>
    <row r="910" spans="3:12" ht="12.75" customHeight="1" x14ac:dyDescent="0.2">
      <c r="C910" s="26"/>
      <c r="D910" s="26"/>
      <c r="E910" s="26"/>
      <c r="F910" s="26"/>
      <c r="G910" s="26"/>
      <c r="H910" s="26"/>
      <c r="I910" s="26"/>
      <c r="J910" s="26"/>
      <c r="K910" s="26"/>
      <c r="L910" s="27"/>
    </row>
    <row r="911" spans="3:12" ht="12.75" customHeight="1" x14ac:dyDescent="0.2">
      <c r="C911" s="26"/>
      <c r="D911" s="26"/>
      <c r="E911" s="26"/>
      <c r="F911" s="26"/>
      <c r="G911" s="26"/>
      <c r="H911" s="26"/>
      <c r="I911" s="26"/>
      <c r="J911" s="26"/>
      <c r="K911" s="26"/>
      <c r="L911" s="27"/>
    </row>
    <row r="912" spans="3:12" ht="12.75" customHeight="1" x14ac:dyDescent="0.2">
      <c r="C912" s="26"/>
      <c r="D912" s="26"/>
      <c r="E912" s="26"/>
      <c r="F912" s="26"/>
      <c r="G912" s="26"/>
      <c r="H912" s="26"/>
      <c r="I912" s="26"/>
      <c r="J912" s="26"/>
      <c r="K912" s="26"/>
      <c r="L912" s="27"/>
    </row>
    <row r="913" spans="3:12" ht="12.75" customHeight="1" x14ac:dyDescent="0.2">
      <c r="C913" s="26"/>
      <c r="D913" s="26"/>
      <c r="E913" s="26"/>
      <c r="F913" s="26"/>
      <c r="G913" s="26"/>
      <c r="H913" s="26"/>
      <c r="I913" s="26"/>
      <c r="J913" s="26"/>
      <c r="K913" s="26"/>
      <c r="L913" s="27"/>
    </row>
    <row r="914" spans="3:12" ht="12.75" customHeight="1" x14ac:dyDescent="0.2">
      <c r="C914" s="26"/>
      <c r="D914" s="26"/>
      <c r="E914" s="26"/>
      <c r="F914" s="26"/>
      <c r="G914" s="26"/>
      <c r="H914" s="26"/>
      <c r="I914" s="26"/>
      <c r="J914" s="26"/>
      <c r="K914" s="26"/>
      <c r="L914" s="27"/>
    </row>
    <row r="915" spans="3:12" ht="12.75" customHeight="1" x14ac:dyDescent="0.2">
      <c r="C915" s="26"/>
      <c r="D915" s="26"/>
      <c r="E915" s="26"/>
      <c r="F915" s="26"/>
      <c r="G915" s="26"/>
      <c r="H915" s="26"/>
      <c r="I915" s="26"/>
      <c r="J915" s="26"/>
      <c r="K915" s="26"/>
      <c r="L915" s="27"/>
    </row>
    <row r="916" spans="3:12" ht="12.75" customHeight="1" x14ac:dyDescent="0.2">
      <c r="C916" s="26"/>
      <c r="D916" s="26"/>
      <c r="E916" s="26"/>
      <c r="F916" s="26"/>
      <c r="G916" s="26"/>
      <c r="H916" s="26"/>
      <c r="I916" s="26"/>
      <c r="J916" s="26"/>
      <c r="K916" s="26"/>
      <c r="L916" s="27"/>
    </row>
    <row r="917" spans="3:12" ht="12.75" customHeight="1" x14ac:dyDescent="0.2">
      <c r="C917" s="26"/>
      <c r="D917" s="26"/>
      <c r="E917" s="26"/>
      <c r="F917" s="26"/>
      <c r="G917" s="26"/>
      <c r="H917" s="26"/>
      <c r="I917" s="26"/>
      <c r="J917" s="26"/>
      <c r="K917" s="26"/>
      <c r="L917" s="27"/>
    </row>
    <row r="918" spans="3:12" ht="12.75" customHeight="1" x14ac:dyDescent="0.2">
      <c r="C918" s="26"/>
      <c r="D918" s="26"/>
      <c r="E918" s="26"/>
      <c r="F918" s="26"/>
      <c r="G918" s="26"/>
      <c r="H918" s="26"/>
      <c r="I918" s="26"/>
      <c r="J918" s="26"/>
      <c r="K918" s="26"/>
      <c r="L918" s="27"/>
    </row>
    <row r="919" spans="3:12" ht="12.75" customHeight="1" x14ac:dyDescent="0.2">
      <c r="C919" s="26"/>
      <c r="D919" s="26"/>
      <c r="E919" s="26"/>
      <c r="F919" s="26"/>
      <c r="G919" s="26"/>
      <c r="H919" s="26"/>
      <c r="I919" s="26"/>
      <c r="J919" s="26"/>
      <c r="K919" s="26"/>
      <c r="L919" s="27"/>
    </row>
    <row r="920" spans="3:12" ht="12.75" customHeight="1" x14ac:dyDescent="0.2">
      <c r="C920" s="26"/>
      <c r="D920" s="26"/>
      <c r="E920" s="26"/>
      <c r="F920" s="26"/>
      <c r="G920" s="26"/>
      <c r="H920" s="26"/>
      <c r="I920" s="26"/>
      <c r="J920" s="26"/>
      <c r="K920" s="26"/>
      <c r="L920" s="27"/>
    </row>
    <row r="921" spans="3:12" ht="12.75" customHeight="1" x14ac:dyDescent="0.2">
      <c r="C921" s="26"/>
      <c r="D921" s="26"/>
      <c r="E921" s="26"/>
      <c r="F921" s="26"/>
      <c r="G921" s="26"/>
      <c r="H921" s="26"/>
      <c r="I921" s="26"/>
      <c r="J921" s="26"/>
      <c r="K921" s="26"/>
      <c r="L921" s="27"/>
    </row>
    <row r="922" spans="3:12" ht="12.75" customHeight="1" x14ac:dyDescent="0.2">
      <c r="C922" s="26"/>
      <c r="D922" s="26"/>
      <c r="E922" s="26"/>
      <c r="F922" s="26"/>
      <c r="G922" s="26"/>
      <c r="H922" s="26"/>
      <c r="I922" s="26"/>
      <c r="J922" s="26"/>
      <c r="K922" s="26"/>
      <c r="L922" s="27"/>
    </row>
    <row r="923" spans="3:12" ht="12.75" customHeight="1" x14ac:dyDescent="0.2">
      <c r="C923" s="26"/>
      <c r="D923" s="26"/>
      <c r="E923" s="26"/>
      <c r="F923" s="26"/>
      <c r="G923" s="26"/>
      <c r="H923" s="26"/>
      <c r="I923" s="26"/>
      <c r="J923" s="26"/>
      <c r="K923" s="26"/>
      <c r="L923" s="27"/>
    </row>
    <row r="924" spans="3:12" ht="12.75" customHeight="1" x14ac:dyDescent="0.2">
      <c r="C924" s="26"/>
      <c r="D924" s="26"/>
      <c r="E924" s="26"/>
      <c r="F924" s="26"/>
      <c r="G924" s="26"/>
      <c r="H924" s="26"/>
      <c r="I924" s="26"/>
      <c r="J924" s="26"/>
      <c r="K924" s="26"/>
      <c r="L924" s="27"/>
    </row>
    <row r="925" spans="3:12" ht="12.75" customHeight="1" x14ac:dyDescent="0.2">
      <c r="C925" s="26"/>
      <c r="D925" s="26"/>
      <c r="E925" s="26"/>
      <c r="F925" s="26"/>
      <c r="G925" s="26"/>
      <c r="H925" s="26"/>
      <c r="I925" s="26"/>
      <c r="J925" s="26"/>
      <c r="K925" s="26"/>
      <c r="L925" s="27"/>
    </row>
    <row r="926" spans="3:12" ht="12.75" customHeight="1" x14ac:dyDescent="0.2">
      <c r="C926" s="26"/>
      <c r="D926" s="26"/>
      <c r="E926" s="26"/>
      <c r="F926" s="26"/>
      <c r="G926" s="26"/>
      <c r="H926" s="26"/>
      <c r="I926" s="26"/>
      <c r="J926" s="26"/>
      <c r="K926" s="26"/>
      <c r="L926" s="27"/>
    </row>
    <row r="927" spans="3:12" ht="12.75" customHeight="1" x14ac:dyDescent="0.2">
      <c r="C927" s="26"/>
      <c r="D927" s="26"/>
      <c r="E927" s="26"/>
      <c r="F927" s="26"/>
      <c r="G927" s="26"/>
      <c r="H927" s="26"/>
      <c r="I927" s="26"/>
      <c r="J927" s="26"/>
      <c r="K927" s="26"/>
      <c r="L927" s="27"/>
    </row>
    <row r="928" spans="3:12" ht="12.75" customHeight="1" x14ac:dyDescent="0.2">
      <c r="C928" s="26"/>
      <c r="D928" s="26"/>
      <c r="E928" s="26"/>
      <c r="F928" s="26"/>
      <c r="G928" s="26"/>
      <c r="H928" s="26"/>
      <c r="I928" s="26"/>
      <c r="J928" s="26"/>
      <c r="K928" s="26"/>
      <c r="L928" s="27"/>
    </row>
    <row r="929" spans="3:12" ht="12.75" customHeight="1" x14ac:dyDescent="0.2">
      <c r="C929" s="26"/>
      <c r="D929" s="26"/>
      <c r="E929" s="26"/>
      <c r="F929" s="26"/>
      <c r="G929" s="26"/>
      <c r="H929" s="26"/>
      <c r="I929" s="26"/>
      <c r="J929" s="26"/>
      <c r="K929" s="26"/>
      <c r="L929" s="27"/>
    </row>
    <row r="930" spans="3:12" ht="12.75" customHeight="1" x14ac:dyDescent="0.2">
      <c r="C930" s="26"/>
      <c r="D930" s="26"/>
      <c r="E930" s="26"/>
      <c r="F930" s="26"/>
      <c r="G930" s="26"/>
      <c r="H930" s="26"/>
      <c r="I930" s="26"/>
      <c r="J930" s="26"/>
      <c r="K930" s="26"/>
      <c r="L930" s="27"/>
    </row>
    <row r="931" spans="3:12" ht="12.75" customHeight="1" x14ac:dyDescent="0.2">
      <c r="C931" s="26"/>
      <c r="D931" s="26"/>
      <c r="E931" s="26"/>
      <c r="F931" s="26"/>
      <c r="G931" s="26"/>
      <c r="H931" s="26"/>
      <c r="I931" s="26"/>
      <c r="J931" s="26"/>
      <c r="K931" s="26"/>
      <c r="L931" s="27"/>
    </row>
    <row r="932" spans="3:12" ht="12.75" customHeight="1" x14ac:dyDescent="0.2">
      <c r="C932" s="26"/>
      <c r="D932" s="26"/>
      <c r="E932" s="26"/>
      <c r="F932" s="26"/>
      <c r="G932" s="26"/>
      <c r="H932" s="26"/>
      <c r="I932" s="26"/>
      <c r="J932" s="26"/>
      <c r="K932" s="26"/>
      <c r="L932" s="27"/>
    </row>
    <row r="933" spans="3:12" ht="12.75" customHeight="1" x14ac:dyDescent="0.2">
      <c r="C933" s="26"/>
      <c r="D933" s="26"/>
      <c r="E933" s="26"/>
      <c r="F933" s="26"/>
      <c r="G933" s="26"/>
      <c r="H933" s="26"/>
      <c r="I933" s="26"/>
      <c r="J933" s="26"/>
      <c r="K933" s="26"/>
      <c r="L933" s="27"/>
    </row>
    <row r="934" spans="3:12" ht="12.75" customHeight="1" x14ac:dyDescent="0.2">
      <c r="C934" s="26"/>
      <c r="D934" s="26"/>
      <c r="E934" s="26"/>
      <c r="F934" s="26"/>
      <c r="G934" s="26"/>
      <c r="H934" s="26"/>
      <c r="I934" s="26"/>
      <c r="J934" s="26"/>
      <c r="K934" s="26"/>
      <c r="L934" s="27"/>
    </row>
    <row r="935" spans="3:12" ht="12.75" customHeight="1" x14ac:dyDescent="0.2">
      <c r="C935" s="26"/>
      <c r="D935" s="26"/>
      <c r="E935" s="26"/>
      <c r="F935" s="26"/>
      <c r="G935" s="26"/>
      <c r="H935" s="26"/>
      <c r="I935" s="26"/>
      <c r="J935" s="26"/>
      <c r="K935" s="26"/>
      <c r="L935" s="27"/>
    </row>
    <row r="936" spans="3:12" ht="12.75" customHeight="1" x14ac:dyDescent="0.2">
      <c r="C936" s="26"/>
      <c r="D936" s="26"/>
      <c r="E936" s="26"/>
      <c r="F936" s="26"/>
      <c r="G936" s="26"/>
      <c r="H936" s="26"/>
      <c r="I936" s="26"/>
      <c r="J936" s="26"/>
      <c r="K936" s="26"/>
      <c r="L936" s="27"/>
    </row>
    <row r="937" spans="3:12" ht="12.75" customHeight="1" x14ac:dyDescent="0.2">
      <c r="C937" s="26"/>
      <c r="D937" s="26"/>
      <c r="E937" s="26"/>
      <c r="F937" s="26"/>
      <c r="G937" s="26"/>
      <c r="H937" s="26"/>
      <c r="I937" s="26"/>
      <c r="J937" s="26"/>
      <c r="K937" s="26"/>
      <c r="L937" s="27"/>
    </row>
    <row r="938" spans="3:12" ht="12.75" customHeight="1" x14ac:dyDescent="0.2">
      <c r="C938" s="26"/>
      <c r="D938" s="26"/>
      <c r="E938" s="26"/>
      <c r="F938" s="26"/>
      <c r="G938" s="26"/>
      <c r="H938" s="26"/>
      <c r="I938" s="26"/>
      <c r="J938" s="26"/>
      <c r="K938" s="26"/>
      <c r="L938" s="27"/>
    </row>
    <row r="939" spans="3:12" ht="12.75" customHeight="1" x14ac:dyDescent="0.2">
      <c r="C939" s="26"/>
      <c r="D939" s="26"/>
      <c r="E939" s="26"/>
      <c r="F939" s="26"/>
      <c r="G939" s="26"/>
      <c r="H939" s="26"/>
      <c r="I939" s="26"/>
      <c r="J939" s="26"/>
      <c r="K939" s="26"/>
      <c r="L939" s="27"/>
    </row>
    <row r="940" spans="3:12" ht="12.75" customHeight="1" x14ac:dyDescent="0.2">
      <c r="C940" s="26"/>
      <c r="D940" s="26"/>
      <c r="E940" s="26"/>
      <c r="F940" s="26"/>
      <c r="G940" s="26"/>
      <c r="H940" s="26"/>
      <c r="I940" s="26"/>
      <c r="J940" s="26"/>
      <c r="K940" s="26"/>
      <c r="L940" s="27"/>
    </row>
    <row r="941" spans="3:12" ht="12.75" customHeight="1" x14ac:dyDescent="0.2">
      <c r="C941" s="26"/>
      <c r="D941" s="26"/>
      <c r="E941" s="26"/>
      <c r="F941" s="26"/>
      <c r="G941" s="26"/>
      <c r="H941" s="26"/>
      <c r="I941" s="26"/>
      <c r="J941" s="26"/>
      <c r="K941" s="26"/>
      <c r="L941" s="27"/>
    </row>
    <row r="942" spans="3:12" ht="12.75" customHeight="1" x14ac:dyDescent="0.2">
      <c r="C942" s="26"/>
      <c r="D942" s="26"/>
      <c r="E942" s="26"/>
      <c r="F942" s="26"/>
      <c r="G942" s="26"/>
      <c r="H942" s="26"/>
      <c r="I942" s="26"/>
      <c r="J942" s="26"/>
      <c r="K942" s="26"/>
      <c r="L942" s="27"/>
    </row>
    <row r="943" spans="3:12" ht="12.75" customHeight="1" x14ac:dyDescent="0.2">
      <c r="C943" s="26"/>
      <c r="D943" s="26"/>
      <c r="E943" s="26"/>
      <c r="F943" s="26"/>
      <c r="G943" s="26"/>
      <c r="H943" s="26"/>
      <c r="I943" s="26"/>
      <c r="J943" s="26"/>
      <c r="K943" s="26"/>
      <c r="L943" s="27"/>
    </row>
    <row r="944" spans="3:12" ht="12.75" customHeight="1" x14ac:dyDescent="0.2">
      <c r="C944" s="26"/>
      <c r="D944" s="26"/>
      <c r="E944" s="26"/>
      <c r="F944" s="26"/>
      <c r="G944" s="26"/>
      <c r="H944" s="26"/>
      <c r="I944" s="26"/>
      <c r="J944" s="26"/>
      <c r="K944" s="26"/>
      <c r="L944" s="27"/>
    </row>
    <row r="945" spans="3:12" ht="12.75" customHeight="1" x14ac:dyDescent="0.2">
      <c r="C945" s="26"/>
      <c r="D945" s="26"/>
      <c r="E945" s="26"/>
      <c r="F945" s="26"/>
      <c r="G945" s="26"/>
      <c r="H945" s="26"/>
      <c r="I945" s="26"/>
      <c r="J945" s="26"/>
      <c r="K945" s="26"/>
      <c r="L945" s="27"/>
    </row>
    <row r="946" spans="3:12" ht="12.75" customHeight="1" x14ac:dyDescent="0.2">
      <c r="C946" s="26"/>
      <c r="D946" s="26"/>
      <c r="E946" s="26"/>
      <c r="F946" s="26"/>
      <c r="G946" s="26"/>
      <c r="H946" s="26"/>
      <c r="I946" s="26"/>
      <c r="J946" s="26"/>
      <c r="K946" s="26"/>
      <c r="L946" s="27"/>
    </row>
    <row r="947" spans="3:12" ht="12.75" customHeight="1" x14ac:dyDescent="0.2">
      <c r="C947" s="26"/>
      <c r="D947" s="26"/>
      <c r="E947" s="26"/>
      <c r="F947" s="26"/>
      <c r="G947" s="26"/>
      <c r="H947" s="26"/>
      <c r="I947" s="26"/>
      <c r="J947" s="26"/>
      <c r="K947" s="26"/>
      <c r="L947" s="27"/>
    </row>
    <row r="948" spans="3:12" ht="12.75" customHeight="1" x14ac:dyDescent="0.2">
      <c r="C948" s="26"/>
      <c r="D948" s="26"/>
      <c r="E948" s="26"/>
      <c r="F948" s="26"/>
      <c r="G948" s="26"/>
      <c r="H948" s="26"/>
      <c r="I948" s="26"/>
      <c r="J948" s="26"/>
      <c r="K948" s="26"/>
      <c r="L948" s="27"/>
    </row>
    <row r="949" spans="3:12" ht="12.75" customHeight="1" x14ac:dyDescent="0.2">
      <c r="C949" s="26"/>
      <c r="D949" s="26"/>
      <c r="E949" s="26"/>
      <c r="F949" s="26"/>
      <c r="G949" s="26"/>
      <c r="H949" s="26"/>
      <c r="I949" s="26"/>
      <c r="J949" s="26"/>
      <c r="K949" s="26"/>
      <c r="L949" s="27"/>
    </row>
    <row r="950" spans="3:12" ht="12.75" customHeight="1" x14ac:dyDescent="0.2">
      <c r="C950" s="26"/>
      <c r="D950" s="26"/>
      <c r="E950" s="26"/>
      <c r="F950" s="26"/>
      <c r="G950" s="26"/>
      <c r="H950" s="26"/>
      <c r="I950" s="26"/>
      <c r="J950" s="26"/>
      <c r="K950" s="26"/>
      <c r="L950" s="27"/>
    </row>
    <row r="951" spans="3:12" ht="12.75" customHeight="1" x14ac:dyDescent="0.2">
      <c r="C951" s="26"/>
      <c r="D951" s="26"/>
      <c r="E951" s="26"/>
      <c r="F951" s="26"/>
      <c r="G951" s="26"/>
      <c r="H951" s="26"/>
      <c r="I951" s="26"/>
      <c r="J951" s="26"/>
      <c r="K951" s="26"/>
      <c r="L951" s="27"/>
    </row>
    <row r="952" spans="3:12" ht="12.75" customHeight="1" x14ac:dyDescent="0.2">
      <c r="C952" s="26"/>
      <c r="D952" s="26"/>
      <c r="E952" s="26"/>
      <c r="F952" s="26"/>
      <c r="G952" s="26"/>
      <c r="H952" s="26"/>
      <c r="I952" s="26"/>
      <c r="J952" s="26"/>
      <c r="K952" s="26"/>
      <c r="L952" s="27"/>
    </row>
    <row r="953" spans="3:12" ht="12.75" customHeight="1" x14ac:dyDescent="0.2">
      <c r="C953" s="26"/>
      <c r="D953" s="26"/>
      <c r="E953" s="26"/>
      <c r="F953" s="26"/>
      <c r="G953" s="26"/>
      <c r="H953" s="26"/>
      <c r="I953" s="26"/>
      <c r="J953" s="26"/>
      <c r="K953" s="26"/>
      <c r="L953" s="27"/>
    </row>
    <row r="954" spans="3:12" ht="12.75" customHeight="1" x14ac:dyDescent="0.2">
      <c r="C954" s="26"/>
      <c r="D954" s="26"/>
      <c r="E954" s="26"/>
      <c r="F954" s="26"/>
      <c r="G954" s="26"/>
      <c r="H954" s="26"/>
      <c r="I954" s="26"/>
      <c r="J954" s="26"/>
      <c r="K954" s="26"/>
      <c r="L954" s="27"/>
    </row>
    <row r="955" spans="3:12" ht="12.75" customHeight="1" x14ac:dyDescent="0.2">
      <c r="C955" s="26"/>
      <c r="D955" s="26"/>
      <c r="E955" s="26"/>
      <c r="F955" s="26"/>
      <c r="G955" s="26"/>
      <c r="H955" s="26"/>
      <c r="I955" s="26"/>
      <c r="J955" s="26"/>
      <c r="K955" s="26"/>
      <c r="L955" s="27"/>
    </row>
    <row r="956" spans="3:12" ht="12.75" customHeight="1" x14ac:dyDescent="0.2">
      <c r="C956" s="26"/>
      <c r="D956" s="26"/>
      <c r="E956" s="26"/>
      <c r="F956" s="26"/>
      <c r="G956" s="26"/>
      <c r="H956" s="26"/>
      <c r="I956" s="26"/>
      <c r="J956" s="26"/>
      <c r="K956" s="26"/>
      <c r="L956" s="27"/>
    </row>
    <row r="957" spans="3:12" ht="12.75" customHeight="1" x14ac:dyDescent="0.2">
      <c r="C957" s="26"/>
      <c r="D957" s="26"/>
      <c r="E957" s="26"/>
      <c r="F957" s="26"/>
      <c r="G957" s="26"/>
      <c r="H957" s="26"/>
      <c r="I957" s="26"/>
      <c r="J957" s="26"/>
      <c r="K957" s="26"/>
      <c r="L957" s="27"/>
    </row>
    <row r="958" spans="3:12" ht="12.75" customHeight="1" x14ac:dyDescent="0.2">
      <c r="C958" s="26"/>
      <c r="D958" s="26"/>
      <c r="E958" s="26"/>
      <c r="F958" s="26"/>
      <c r="G958" s="26"/>
      <c r="H958" s="26"/>
      <c r="I958" s="26"/>
      <c r="J958" s="26"/>
      <c r="K958" s="26"/>
      <c r="L958" s="27"/>
    </row>
    <row r="959" spans="3:12" ht="12.75" customHeight="1" x14ac:dyDescent="0.2">
      <c r="C959" s="26"/>
      <c r="D959" s="26"/>
      <c r="E959" s="26"/>
      <c r="F959" s="26"/>
      <c r="G959" s="26"/>
      <c r="H959" s="26"/>
      <c r="I959" s="26"/>
      <c r="J959" s="26"/>
      <c r="K959" s="26"/>
      <c r="L959" s="27"/>
    </row>
    <row r="960" spans="3:12" ht="12.75" customHeight="1" x14ac:dyDescent="0.2">
      <c r="C960" s="26"/>
      <c r="D960" s="26"/>
      <c r="E960" s="26"/>
      <c r="F960" s="26"/>
      <c r="G960" s="26"/>
      <c r="H960" s="26"/>
      <c r="I960" s="26"/>
      <c r="J960" s="26"/>
      <c r="K960" s="26"/>
      <c r="L960" s="27"/>
    </row>
    <row r="961" spans="3:12" ht="12.75" customHeight="1" x14ac:dyDescent="0.2">
      <c r="C961" s="26"/>
      <c r="D961" s="26"/>
      <c r="E961" s="26"/>
      <c r="F961" s="26"/>
      <c r="G961" s="26"/>
      <c r="H961" s="26"/>
      <c r="I961" s="26"/>
      <c r="J961" s="26"/>
      <c r="K961" s="26"/>
      <c r="L961" s="27"/>
    </row>
    <row r="962" spans="3:12" ht="12.75" customHeight="1" x14ac:dyDescent="0.2">
      <c r="C962" s="26"/>
      <c r="D962" s="26"/>
      <c r="E962" s="26"/>
      <c r="F962" s="26"/>
      <c r="G962" s="26"/>
      <c r="H962" s="26"/>
      <c r="I962" s="26"/>
      <c r="J962" s="26"/>
      <c r="K962" s="26"/>
      <c r="L962" s="27"/>
    </row>
    <row r="963" spans="3:12" ht="12.75" customHeight="1" x14ac:dyDescent="0.2">
      <c r="C963" s="26"/>
      <c r="D963" s="26"/>
      <c r="E963" s="26"/>
      <c r="F963" s="26"/>
      <c r="G963" s="26"/>
      <c r="H963" s="26"/>
      <c r="I963" s="26"/>
      <c r="J963" s="26"/>
      <c r="K963" s="26"/>
      <c r="L963" s="27"/>
    </row>
    <row r="964" spans="3:12" ht="12.75" customHeight="1" x14ac:dyDescent="0.2">
      <c r="C964" s="26"/>
      <c r="D964" s="26"/>
      <c r="E964" s="26"/>
      <c r="F964" s="26"/>
      <c r="G964" s="26"/>
      <c r="H964" s="26"/>
      <c r="I964" s="26"/>
      <c r="J964" s="26"/>
      <c r="K964" s="26"/>
      <c r="L964" s="27"/>
    </row>
    <row r="965" spans="3:12" ht="12.75" customHeight="1" x14ac:dyDescent="0.2">
      <c r="C965" s="26"/>
      <c r="D965" s="26"/>
      <c r="E965" s="26"/>
      <c r="F965" s="26"/>
      <c r="G965" s="26"/>
      <c r="H965" s="26"/>
      <c r="I965" s="26"/>
      <c r="J965" s="26"/>
      <c r="K965" s="26"/>
      <c r="L965" s="27"/>
    </row>
    <row r="966" spans="3:12" ht="12.75" customHeight="1" x14ac:dyDescent="0.2">
      <c r="C966" s="26"/>
      <c r="D966" s="26"/>
      <c r="E966" s="26"/>
      <c r="F966" s="26"/>
      <c r="G966" s="26"/>
      <c r="H966" s="26"/>
      <c r="I966" s="26"/>
      <c r="J966" s="26"/>
      <c r="K966" s="26"/>
      <c r="L966" s="27"/>
    </row>
    <row r="967" spans="3:12" ht="12.75" customHeight="1" x14ac:dyDescent="0.2">
      <c r="C967" s="26"/>
      <c r="D967" s="26"/>
      <c r="E967" s="26"/>
      <c r="F967" s="26"/>
      <c r="G967" s="26"/>
      <c r="H967" s="26"/>
      <c r="I967" s="26"/>
      <c r="J967" s="26"/>
      <c r="K967" s="26"/>
      <c r="L967" s="27"/>
    </row>
    <row r="968" spans="3:12" ht="12.75" customHeight="1" x14ac:dyDescent="0.2">
      <c r="C968" s="26"/>
      <c r="D968" s="26"/>
      <c r="E968" s="26"/>
      <c r="F968" s="26"/>
      <c r="G968" s="26"/>
      <c r="H968" s="26"/>
      <c r="I968" s="26"/>
      <c r="J968" s="26"/>
      <c r="K968" s="26"/>
      <c r="L968" s="27"/>
    </row>
    <row r="969" spans="3:12" ht="12.75" customHeight="1" x14ac:dyDescent="0.2">
      <c r="C969" s="26"/>
      <c r="D969" s="26"/>
      <c r="E969" s="26"/>
      <c r="F969" s="26"/>
      <c r="G969" s="26"/>
      <c r="H969" s="26"/>
      <c r="I969" s="26"/>
      <c r="J969" s="26"/>
      <c r="K969" s="26"/>
      <c r="L969" s="27"/>
    </row>
    <row r="970" spans="3:12" ht="12.75" customHeight="1" x14ac:dyDescent="0.2">
      <c r="C970" s="26"/>
      <c r="D970" s="26"/>
      <c r="E970" s="26"/>
      <c r="F970" s="26"/>
      <c r="G970" s="26"/>
      <c r="H970" s="26"/>
      <c r="I970" s="26"/>
      <c r="J970" s="26"/>
      <c r="K970" s="26"/>
      <c r="L970" s="27"/>
    </row>
    <row r="971" spans="3:12" ht="12.75" customHeight="1" x14ac:dyDescent="0.2">
      <c r="C971" s="26"/>
      <c r="D971" s="26"/>
      <c r="E971" s="26"/>
      <c r="F971" s="26"/>
      <c r="G971" s="26"/>
      <c r="H971" s="26"/>
      <c r="I971" s="26"/>
      <c r="J971" s="26"/>
      <c r="K971" s="26"/>
      <c r="L971" s="27"/>
    </row>
    <row r="972" spans="3:12" ht="12.75" customHeight="1" x14ac:dyDescent="0.2">
      <c r="C972" s="26"/>
      <c r="D972" s="26"/>
      <c r="E972" s="26"/>
      <c r="F972" s="26"/>
      <c r="G972" s="26"/>
      <c r="H972" s="26"/>
      <c r="I972" s="26"/>
      <c r="J972" s="26"/>
      <c r="K972" s="26"/>
      <c r="L972" s="27"/>
    </row>
    <row r="973" spans="3:12" ht="12.75" customHeight="1" x14ac:dyDescent="0.2">
      <c r="C973" s="26"/>
      <c r="D973" s="26"/>
      <c r="E973" s="26"/>
      <c r="F973" s="26"/>
      <c r="G973" s="26"/>
      <c r="H973" s="26"/>
      <c r="I973" s="26"/>
      <c r="J973" s="26"/>
      <c r="K973" s="26"/>
      <c r="L973" s="27"/>
    </row>
    <row r="974" spans="3:12" ht="12.75" customHeight="1" x14ac:dyDescent="0.2">
      <c r="C974" s="26"/>
      <c r="D974" s="26"/>
      <c r="E974" s="26"/>
      <c r="F974" s="26"/>
      <c r="G974" s="26"/>
      <c r="H974" s="26"/>
      <c r="I974" s="26"/>
      <c r="J974" s="26"/>
      <c r="K974" s="26"/>
      <c r="L974" s="27"/>
    </row>
    <row r="975" spans="3:12" ht="12.75" customHeight="1" x14ac:dyDescent="0.2">
      <c r="C975" s="26"/>
      <c r="D975" s="26"/>
      <c r="E975" s="26"/>
      <c r="F975" s="26"/>
      <c r="G975" s="26"/>
      <c r="H975" s="26"/>
      <c r="I975" s="26"/>
      <c r="J975" s="26"/>
      <c r="K975" s="26"/>
      <c r="L975" s="27"/>
    </row>
    <row r="976" spans="3:12" ht="12.75" customHeight="1" x14ac:dyDescent="0.2">
      <c r="C976" s="26"/>
      <c r="D976" s="26"/>
      <c r="E976" s="26"/>
      <c r="F976" s="26"/>
      <c r="G976" s="26"/>
      <c r="H976" s="26"/>
      <c r="I976" s="26"/>
      <c r="J976" s="26"/>
      <c r="K976" s="26"/>
      <c r="L976" s="27"/>
    </row>
    <row r="977" spans="3:12" ht="12.75" customHeight="1" x14ac:dyDescent="0.2">
      <c r="C977" s="26"/>
      <c r="D977" s="26"/>
      <c r="E977" s="26"/>
      <c r="F977" s="26"/>
      <c r="G977" s="26"/>
      <c r="H977" s="26"/>
      <c r="I977" s="26"/>
      <c r="J977" s="26"/>
      <c r="K977" s="26"/>
      <c r="L977" s="27"/>
    </row>
    <row r="978" spans="3:12" ht="12.75" customHeight="1" x14ac:dyDescent="0.2">
      <c r="C978" s="26"/>
      <c r="D978" s="26"/>
      <c r="E978" s="26"/>
      <c r="F978" s="26"/>
      <c r="G978" s="26"/>
      <c r="H978" s="26"/>
      <c r="I978" s="26"/>
      <c r="J978" s="26"/>
      <c r="K978" s="26"/>
      <c r="L978" s="27"/>
    </row>
    <row r="979" spans="3:12" ht="12.75" customHeight="1" x14ac:dyDescent="0.2">
      <c r="C979" s="26"/>
      <c r="D979" s="26"/>
      <c r="E979" s="26"/>
      <c r="F979" s="26"/>
      <c r="G979" s="26"/>
      <c r="H979" s="26"/>
      <c r="I979" s="26"/>
      <c r="J979" s="26"/>
      <c r="K979" s="26"/>
      <c r="L979" s="27"/>
    </row>
    <row r="980" spans="3:12" ht="12.75" customHeight="1" x14ac:dyDescent="0.2">
      <c r="C980" s="26"/>
      <c r="D980" s="26"/>
      <c r="E980" s="26"/>
      <c r="F980" s="26"/>
      <c r="G980" s="26"/>
      <c r="H980" s="26"/>
      <c r="I980" s="26"/>
      <c r="J980" s="26"/>
      <c r="K980" s="26"/>
      <c r="L980" s="27"/>
    </row>
    <row r="981" spans="3:12" ht="12.75" customHeight="1" x14ac:dyDescent="0.2">
      <c r="C981" s="26"/>
      <c r="D981" s="26"/>
      <c r="E981" s="26"/>
      <c r="F981" s="26"/>
      <c r="G981" s="26"/>
      <c r="H981" s="26"/>
      <c r="I981" s="26"/>
      <c r="J981" s="26"/>
      <c r="K981" s="26"/>
      <c r="L981" s="27"/>
    </row>
    <row r="982" spans="3:12" ht="12.75" customHeight="1" x14ac:dyDescent="0.2">
      <c r="C982" s="26"/>
      <c r="D982" s="26"/>
      <c r="E982" s="26"/>
      <c r="F982" s="26"/>
      <c r="G982" s="26"/>
      <c r="H982" s="26"/>
      <c r="I982" s="26"/>
      <c r="J982" s="26"/>
      <c r="K982" s="26"/>
      <c r="L982" s="27"/>
    </row>
    <row r="983" spans="3:12" ht="12.75" customHeight="1" x14ac:dyDescent="0.2">
      <c r="C983" s="26"/>
      <c r="D983" s="26"/>
      <c r="E983" s="26"/>
      <c r="F983" s="26"/>
      <c r="G983" s="26"/>
      <c r="H983" s="26"/>
      <c r="I983" s="26"/>
      <c r="J983" s="26"/>
      <c r="K983" s="26"/>
      <c r="L983" s="27"/>
    </row>
    <row r="984" spans="3:12" ht="12.75" customHeight="1" x14ac:dyDescent="0.2">
      <c r="C984" s="26"/>
      <c r="D984" s="26"/>
      <c r="E984" s="26"/>
      <c r="F984" s="26"/>
      <c r="G984" s="26"/>
      <c r="H984" s="26"/>
      <c r="I984" s="26"/>
      <c r="J984" s="26"/>
      <c r="K984" s="26"/>
      <c r="L984" s="27"/>
    </row>
    <row r="985" spans="3:12" ht="12.75" customHeight="1" x14ac:dyDescent="0.2">
      <c r="C985" s="26"/>
      <c r="D985" s="26"/>
      <c r="E985" s="26"/>
      <c r="F985" s="26"/>
      <c r="G985" s="26"/>
      <c r="H985" s="26"/>
      <c r="I985" s="26"/>
      <c r="J985" s="26"/>
      <c r="K985" s="26"/>
      <c r="L985" s="27"/>
    </row>
    <row r="986" spans="3:12" ht="12.75" customHeight="1" x14ac:dyDescent="0.2">
      <c r="C986" s="26"/>
      <c r="D986" s="26"/>
      <c r="E986" s="26"/>
      <c r="F986" s="26"/>
      <c r="G986" s="26"/>
      <c r="H986" s="26"/>
      <c r="I986" s="26"/>
      <c r="J986" s="26"/>
      <c r="K986" s="26"/>
      <c r="L986" s="27"/>
    </row>
    <row r="987" spans="3:12" ht="12.75" customHeight="1" x14ac:dyDescent="0.2">
      <c r="C987" s="26"/>
      <c r="D987" s="26"/>
      <c r="E987" s="26"/>
      <c r="F987" s="26"/>
      <c r="G987" s="26"/>
      <c r="H987" s="26"/>
      <c r="I987" s="26"/>
      <c r="J987" s="26"/>
      <c r="K987" s="26"/>
      <c r="L987" s="27"/>
    </row>
    <row r="988" spans="3:12" ht="12.75" customHeight="1" x14ac:dyDescent="0.2">
      <c r="C988" s="26"/>
      <c r="D988" s="26"/>
      <c r="E988" s="26"/>
      <c r="F988" s="26"/>
      <c r="G988" s="26"/>
      <c r="H988" s="26"/>
      <c r="I988" s="26"/>
      <c r="J988" s="26"/>
      <c r="K988" s="26"/>
      <c r="L988" s="27"/>
    </row>
    <row r="989" spans="3:12" ht="12.75" customHeight="1" x14ac:dyDescent="0.2">
      <c r="C989" s="26"/>
      <c r="D989" s="26"/>
      <c r="E989" s="26"/>
      <c r="F989" s="26"/>
      <c r="G989" s="26"/>
      <c r="H989" s="26"/>
      <c r="I989" s="26"/>
      <c r="J989" s="26"/>
      <c r="K989" s="26"/>
      <c r="L989" s="27"/>
    </row>
    <row r="990" spans="3:12" ht="12.75" customHeight="1" x14ac:dyDescent="0.2">
      <c r="C990" s="26"/>
      <c r="D990" s="26"/>
      <c r="E990" s="26"/>
      <c r="F990" s="26"/>
      <c r="G990" s="26"/>
      <c r="H990" s="26"/>
      <c r="I990" s="26"/>
      <c r="J990" s="26"/>
      <c r="K990" s="26"/>
      <c r="L990" s="27"/>
    </row>
    <row r="991" spans="3:12" ht="12.75" customHeight="1" x14ac:dyDescent="0.2">
      <c r="C991" s="26"/>
      <c r="D991" s="26"/>
      <c r="E991" s="26"/>
      <c r="F991" s="26"/>
      <c r="G991" s="26"/>
      <c r="H991" s="26"/>
      <c r="I991" s="26"/>
      <c r="J991" s="26"/>
      <c r="K991" s="26"/>
      <c r="L991" s="27"/>
    </row>
    <row r="992" spans="3:12" ht="12.75" customHeight="1" x14ac:dyDescent="0.2">
      <c r="C992" s="26"/>
      <c r="D992" s="26"/>
      <c r="E992" s="26"/>
      <c r="F992" s="26"/>
      <c r="G992" s="26"/>
      <c r="H992" s="26"/>
      <c r="I992" s="26"/>
      <c r="J992" s="26"/>
      <c r="K992" s="26"/>
      <c r="L992" s="27"/>
    </row>
    <row r="993" spans="3:12" ht="12.75" customHeight="1" x14ac:dyDescent="0.2">
      <c r="C993" s="26"/>
      <c r="D993" s="26"/>
      <c r="E993" s="26"/>
      <c r="F993" s="26"/>
      <c r="G993" s="26"/>
      <c r="H993" s="26"/>
      <c r="I993" s="26"/>
      <c r="J993" s="26"/>
      <c r="K993" s="26"/>
      <c r="L993" s="27"/>
    </row>
    <row r="994" spans="3:12" ht="12.75" customHeight="1" x14ac:dyDescent="0.2">
      <c r="C994" s="26"/>
      <c r="D994" s="26"/>
      <c r="E994" s="26"/>
      <c r="F994" s="26"/>
      <c r="G994" s="26"/>
      <c r="H994" s="26"/>
      <c r="I994" s="26"/>
      <c r="J994" s="26"/>
      <c r="K994" s="26"/>
      <c r="L994" s="27"/>
    </row>
    <row r="995" spans="3:12" ht="12.75" customHeight="1" x14ac:dyDescent="0.2">
      <c r="C995" s="26"/>
      <c r="D995" s="26"/>
      <c r="E995" s="26"/>
      <c r="F995" s="26"/>
      <c r="G995" s="26"/>
      <c r="H995" s="26"/>
      <c r="I995" s="26"/>
      <c r="J995" s="26"/>
      <c r="K995" s="26"/>
      <c r="L995" s="27"/>
    </row>
    <row r="996" spans="3:12" ht="12.75" customHeight="1" x14ac:dyDescent="0.2">
      <c r="C996" s="26"/>
      <c r="D996" s="26"/>
      <c r="E996" s="26"/>
      <c r="F996" s="26"/>
      <c r="G996" s="26"/>
      <c r="H996" s="26"/>
      <c r="I996" s="26"/>
      <c r="J996" s="26"/>
      <c r="K996" s="26"/>
      <c r="L996" s="27"/>
    </row>
    <row r="997" spans="3:12" ht="12.75" customHeight="1" x14ac:dyDescent="0.2">
      <c r="C997" s="26"/>
      <c r="D997" s="26"/>
      <c r="E997" s="26"/>
      <c r="F997" s="26"/>
      <c r="G997" s="26"/>
      <c r="H997" s="26"/>
      <c r="I997" s="26"/>
      <c r="J997" s="26"/>
      <c r="K997" s="26"/>
      <c r="L997" s="27"/>
    </row>
    <row r="998" spans="3:12" ht="12.75" customHeight="1" x14ac:dyDescent="0.2">
      <c r="C998" s="26"/>
      <c r="D998" s="26"/>
      <c r="E998" s="26"/>
      <c r="F998" s="26"/>
      <c r="G998" s="26"/>
      <c r="H998" s="26"/>
      <c r="I998" s="26"/>
      <c r="J998" s="26"/>
      <c r="K998" s="26"/>
      <c r="L998" s="27"/>
    </row>
    <row r="999" spans="3:12" ht="12.75" customHeight="1" x14ac:dyDescent="0.2">
      <c r="C999" s="26"/>
      <c r="D999" s="26"/>
      <c r="E999" s="26"/>
      <c r="F999" s="26"/>
      <c r="G999" s="26"/>
      <c r="H999" s="26"/>
      <c r="I999" s="26"/>
      <c r="J999" s="26"/>
      <c r="K999" s="26"/>
      <c r="L999" s="27"/>
    </row>
    <row r="1000" spans="3:12" ht="12.75" customHeight="1" x14ac:dyDescent="0.2">
      <c r="C1000" s="26"/>
      <c r="D1000" s="26"/>
      <c r="E1000" s="26"/>
      <c r="F1000" s="26"/>
      <c r="G1000" s="26"/>
      <c r="H1000" s="26"/>
      <c r="I1000" s="26"/>
      <c r="J1000" s="26"/>
      <c r="K1000" s="26"/>
      <c r="L1000" s="27"/>
    </row>
    <row r="1001" spans="3:12" ht="12.75" customHeight="1" x14ac:dyDescent="0.2">
      <c r="C1001" s="26"/>
      <c r="D1001" s="26"/>
      <c r="E1001" s="26"/>
      <c r="F1001" s="26"/>
      <c r="G1001" s="26"/>
      <c r="H1001" s="26"/>
      <c r="I1001" s="26"/>
      <c r="J1001" s="26"/>
      <c r="K1001" s="26"/>
      <c r="L1001" s="27"/>
    </row>
    <row r="1002" spans="3:12" ht="12.75" customHeight="1" x14ac:dyDescent="0.2">
      <c r="C1002" s="26"/>
      <c r="D1002" s="26"/>
      <c r="E1002" s="26"/>
      <c r="F1002" s="26"/>
      <c r="G1002" s="26"/>
      <c r="H1002" s="26"/>
      <c r="I1002" s="26"/>
      <c r="J1002" s="26"/>
      <c r="K1002" s="26"/>
      <c r="L1002" s="27"/>
    </row>
    <row r="1003" spans="3:12" ht="12.75" customHeight="1" x14ac:dyDescent="0.2">
      <c r="C1003" s="26"/>
      <c r="D1003" s="26"/>
      <c r="E1003" s="26"/>
      <c r="F1003" s="26"/>
      <c r="G1003" s="26"/>
      <c r="H1003" s="26"/>
      <c r="I1003" s="26"/>
      <c r="J1003" s="26"/>
      <c r="K1003" s="26"/>
      <c r="L1003" s="27"/>
    </row>
    <row r="1004" spans="3:12" ht="12.75" customHeight="1" x14ac:dyDescent="0.2">
      <c r="C1004" s="26"/>
      <c r="D1004" s="26"/>
      <c r="E1004" s="26"/>
      <c r="F1004" s="26"/>
      <c r="G1004" s="26"/>
      <c r="H1004" s="26"/>
      <c r="I1004" s="26"/>
      <c r="J1004" s="26"/>
      <c r="K1004" s="26"/>
      <c r="L1004" s="27"/>
    </row>
    <row r="1005" spans="3:12" ht="12.75" customHeight="1" x14ac:dyDescent="0.2">
      <c r="C1005" s="26"/>
      <c r="D1005" s="26"/>
      <c r="E1005" s="26"/>
      <c r="F1005" s="26"/>
      <c r="G1005" s="26"/>
      <c r="H1005" s="26"/>
      <c r="I1005" s="26"/>
      <c r="J1005" s="26"/>
      <c r="K1005" s="26"/>
      <c r="L1005" s="27"/>
    </row>
    <row r="1006" spans="3:12" ht="12.75" customHeight="1" x14ac:dyDescent="0.2">
      <c r="C1006" s="26"/>
      <c r="D1006" s="26"/>
      <c r="E1006" s="26"/>
      <c r="F1006" s="26"/>
      <c r="G1006" s="26"/>
      <c r="H1006" s="26"/>
      <c r="I1006" s="26"/>
      <c r="J1006" s="26"/>
      <c r="K1006" s="26"/>
      <c r="L1006" s="27"/>
    </row>
    <row r="1007" spans="3:12" ht="12.75" customHeight="1" x14ac:dyDescent="0.2">
      <c r="C1007" s="26"/>
      <c r="D1007" s="26"/>
      <c r="E1007" s="26"/>
      <c r="F1007" s="26"/>
      <c r="G1007" s="26"/>
      <c r="H1007" s="26"/>
      <c r="I1007" s="26"/>
      <c r="J1007" s="26"/>
      <c r="K1007" s="26"/>
      <c r="L1007" s="27"/>
    </row>
    <row r="1008" spans="3:12" ht="12.75" customHeight="1" x14ac:dyDescent="0.2">
      <c r="C1008" s="26"/>
      <c r="D1008" s="26"/>
      <c r="E1008" s="26"/>
      <c r="F1008" s="26"/>
      <c r="G1008" s="26"/>
      <c r="H1008" s="26"/>
      <c r="I1008" s="26"/>
      <c r="J1008" s="26"/>
      <c r="K1008" s="26"/>
      <c r="L1008" s="27"/>
    </row>
    <row r="1009" spans="3:12" ht="12.75" customHeight="1" x14ac:dyDescent="0.2">
      <c r="C1009" s="26"/>
      <c r="D1009" s="26"/>
      <c r="E1009" s="26"/>
      <c r="F1009" s="26"/>
      <c r="G1009" s="26"/>
      <c r="H1009" s="26"/>
      <c r="I1009" s="26"/>
      <c r="J1009" s="26"/>
      <c r="K1009" s="26"/>
      <c r="L1009" s="27"/>
    </row>
    <row r="1010" spans="3:12" ht="12.75" customHeight="1" x14ac:dyDescent="0.2">
      <c r="C1010" s="26"/>
      <c r="D1010" s="26"/>
      <c r="E1010" s="26"/>
      <c r="F1010" s="26"/>
      <c r="G1010" s="26"/>
      <c r="H1010" s="26"/>
      <c r="I1010" s="26"/>
      <c r="J1010" s="26"/>
      <c r="K1010" s="26"/>
      <c r="L1010" s="27"/>
    </row>
    <row r="1011" spans="3:12" ht="12.75" customHeight="1" x14ac:dyDescent="0.2">
      <c r="C1011" s="26"/>
      <c r="D1011" s="26"/>
      <c r="E1011" s="26"/>
      <c r="F1011" s="26"/>
      <c r="G1011" s="26"/>
      <c r="H1011" s="26"/>
      <c r="I1011" s="26"/>
      <c r="J1011" s="26"/>
      <c r="K1011" s="26"/>
      <c r="L1011" s="27"/>
    </row>
    <row r="1012" spans="3:12" ht="12.75" customHeight="1" x14ac:dyDescent="0.2">
      <c r="C1012" s="26"/>
      <c r="D1012" s="26"/>
      <c r="E1012" s="26"/>
      <c r="F1012" s="26"/>
      <c r="G1012" s="26"/>
      <c r="H1012" s="26"/>
      <c r="I1012" s="26"/>
      <c r="J1012" s="26"/>
      <c r="K1012" s="26"/>
      <c r="L1012" s="27"/>
    </row>
    <row r="1013" spans="3:12" ht="12.75" customHeight="1" x14ac:dyDescent="0.2">
      <c r="C1013" s="26"/>
      <c r="D1013" s="26"/>
      <c r="E1013" s="26"/>
      <c r="F1013" s="26"/>
      <c r="G1013" s="26"/>
      <c r="H1013" s="26"/>
      <c r="I1013" s="26"/>
      <c r="J1013" s="26"/>
      <c r="K1013" s="26"/>
      <c r="L1013" s="27"/>
    </row>
    <row r="1014" spans="3:12" ht="12.75" customHeight="1" x14ac:dyDescent="0.2">
      <c r="C1014" s="26"/>
      <c r="D1014" s="26"/>
      <c r="E1014" s="26"/>
      <c r="F1014" s="26"/>
      <c r="G1014" s="26"/>
      <c r="H1014" s="26"/>
      <c r="I1014" s="26"/>
      <c r="J1014" s="26"/>
      <c r="K1014" s="26"/>
      <c r="L1014" s="27"/>
    </row>
    <row r="1015" spans="3:12" ht="12.75" customHeight="1" x14ac:dyDescent="0.2">
      <c r="C1015" s="26"/>
      <c r="D1015" s="26"/>
      <c r="E1015" s="26"/>
      <c r="F1015" s="26"/>
      <c r="G1015" s="26"/>
      <c r="H1015" s="26"/>
      <c r="I1015" s="26"/>
      <c r="J1015" s="26"/>
      <c r="K1015" s="26"/>
      <c r="L1015" s="27"/>
    </row>
    <row r="1016" spans="3:12" ht="12.75" customHeight="1" x14ac:dyDescent="0.2">
      <c r="C1016" s="26"/>
      <c r="D1016" s="26"/>
      <c r="E1016" s="26"/>
      <c r="F1016" s="26"/>
      <c r="G1016" s="26"/>
      <c r="H1016" s="26"/>
      <c r="I1016" s="26"/>
      <c r="J1016" s="26"/>
      <c r="K1016" s="26"/>
      <c r="L1016" s="27"/>
    </row>
    <row r="1017" spans="3:12" ht="12.75" customHeight="1" x14ac:dyDescent="0.2">
      <c r="C1017" s="26"/>
      <c r="D1017" s="26"/>
      <c r="E1017" s="26"/>
      <c r="F1017" s="26"/>
      <c r="G1017" s="26"/>
      <c r="H1017" s="26"/>
      <c r="I1017" s="26"/>
      <c r="J1017" s="26"/>
      <c r="K1017" s="26"/>
      <c r="L1017" s="27"/>
    </row>
    <row r="1018" spans="3:12" ht="12.75" customHeight="1" x14ac:dyDescent="0.2">
      <c r="C1018" s="26"/>
      <c r="D1018" s="26"/>
      <c r="E1018" s="26"/>
      <c r="F1018" s="26"/>
      <c r="G1018" s="26"/>
      <c r="H1018" s="26"/>
      <c r="I1018" s="26"/>
      <c r="J1018" s="26"/>
      <c r="K1018" s="26"/>
      <c r="L1018" s="27"/>
    </row>
    <row r="1019" spans="3:12" ht="12.75" customHeight="1" x14ac:dyDescent="0.2">
      <c r="C1019" s="26"/>
      <c r="D1019" s="26"/>
      <c r="E1019" s="26"/>
      <c r="F1019" s="26"/>
      <c r="G1019" s="26"/>
      <c r="H1019" s="26"/>
      <c r="I1019" s="26"/>
      <c r="J1019" s="26"/>
      <c r="K1019" s="26"/>
      <c r="L1019" s="27"/>
    </row>
    <row r="1020" spans="3:12" ht="12.75" customHeight="1" x14ac:dyDescent="0.2">
      <c r="C1020" s="26"/>
      <c r="D1020" s="26"/>
      <c r="E1020" s="26"/>
      <c r="F1020" s="26"/>
      <c r="G1020" s="26"/>
      <c r="H1020" s="26"/>
      <c r="I1020" s="26"/>
      <c r="J1020" s="26"/>
      <c r="K1020" s="26"/>
      <c r="L1020" s="27"/>
    </row>
    <row r="1021" spans="3:12" ht="12.75" customHeight="1" x14ac:dyDescent="0.2">
      <c r="C1021" s="26"/>
      <c r="D1021" s="26"/>
      <c r="E1021" s="26"/>
      <c r="F1021" s="26"/>
      <c r="G1021" s="26"/>
      <c r="H1021" s="26"/>
      <c r="I1021" s="26"/>
      <c r="J1021" s="26"/>
      <c r="K1021" s="26"/>
      <c r="L1021" s="27"/>
    </row>
    <row r="1022" spans="3:12" ht="12.75" customHeight="1" x14ac:dyDescent="0.2">
      <c r="C1022" s="26"/>
      <c r="D1022" s="26"/>
      <c r="E1022" s="26"/>
      <c r="F1022" s="26"/>
      <c r="G1022" s="26"/>
      <c r="H1022" s="26"/>
      <c r="I1022" s="26"/>
      <c r="J1022" s="26"/>
      <c r="K1022" s="26"/>
      <c r="L1022" s="27"/>
    </row>
    <row r="1023" spans="3:12" ht="12.75" customHeight="1" x14ac:dyDescent="0.2">
      <c r="C1023" s="26"/>
      <c r="D1023" s="26"/>
      <c r="E1023" s="26"/>
      <c r="F1023" s="26"/>
      <c r="G1023" s="26"/>
      <c r="H1023" s="26"/>
      <c r="I1023" s="26"/>
      <c r="J1023" s="26"/>
      <c r="K1023" s="26"/>
      <c r="L1023" s="27"/>
    </row>
    <row r="1024" spans="3:12" ht="12.75" customHeight="1" x14ac:dyDescent="0.2">
      <c r="C1024" s="26"/>
      <c r="D1024" s="26"/>
      <c r="E1024" s="26"/>
      <c r="F1024" s="26"/>
      <c r="G1024" s="26"/>
      <c r="H1024" s="26"/>
      <c r="I1024" s="26"/>
      <c r="J1024" s="26"/>
      <c r="K1024" s="26"/>
      <c r="L1024" s="27"/>
    </row>
    <row r="1025" spans="3:12" ht="12.75" customHeight="1" x14ac:dyDescent="0.2">
      <c r="C1025" s="26"/>
      <c r="D1025" s="26"/>
      <c r="E1025" s="26"/>
      <c r="F1025" s="26"/>
      <c r="G1025" s="26"/>
      <c r="H1025" s="26"/>
      <c r="I1025" s="26"/>
      <c r="J1025" s="26"/>
      <c r="K1025" s="26"/>
      <c r="L1025" s="27"/>
    </row>
    <row r="1026" spans="3:12" ht="12.75" customHeight="1" x14ac:dyDescent="0.2">
      <c r="C1026" s="26"/>
      <c r="D1026" s="26"/>
      <c r="E1026" s="26"/>
      <c r="F1026" s="26"/>
      <c r="G1026" s="26"/>
      <c r="H1026" s="26"/>
      <c r="I1026" s="26"/>
      <c r="J1026" s="26"/>
      <c r="K1026" s="26"/>
      <c r="L1026" s="27"/>
    </row>
    <row r="1027" spans="3:12" ht="12.75" customHeight="1" x14ac:dyDescent="0.2">
      <c r="C1027" s="26"/>
      <c r="D1027" s="26"/>
      <c r="E1027" s="26"/>
      <c r="F1027" s="26"/>
      <c r="G1027" s="26"/>
      <c r="H1027" s="26"/>
      <c r="I1027" s="26"/>
      <c r="J1027" s="26"/>
      <c r="K1027" s="26"/>
      <c r="L1027" s="27"/>
    </row>
    <row r="1028" spans="3:12" ht="12.75" customHeight="1" x14ac:dyDescent="0.2">
      <c r="C1028" s="26"/>
      <c r="D1028" s="26"/>
      <c r="E1028" s="26"/>
      <c r="F1028" s="26"/>
      <c r="G1028" s="26"/>
      <c r="H1028" s="26"/>
      <c r="I1028" s="26"/>
      <c r="J1028" s="26"/>
      <c r="K1028" s="26"/>
      <c r="L1028" s="27"/>
    </row>
  </sheetData>
  <mergeCells count="4">
    <mergeCell ref="C97:L97"/>
    <mergeCell ref="C98:L98"/>
    <mergeCell ref="C99:L99"/>
    <mergeCell ref="C100:L101"/>
  </mergeCells>
  <printOptions verticalCentered="1"/>
  <pageMargins left="0.25" right="0.25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SIGEO-CONTROLE</vt:lpstr>
      <vt:lpstr>TAB TI</vt:lpstr>
      <vt:lpstr>RASCUNHO TI </vt:lpstr>
      <vt:lpstr>TI 4º TRIMESTE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seprot</dc:creator>
  <cp:lastModifiedBy>Office365_07 TRT15</cp:lastModifiedBy>
  <cp:lastPrinted>2024-10-04T19:54:25Z</cp:lastPrinted>
  <dcterms:created xsi:type="dcterms:W3CDTF">2019-06-18T16:49:54Z</dcterms:created>
  <dcterms:modified xsi:type="dcterms:W3CDTF">2025-01-20T17:16:42Z</dcterms:modified>
</cp:coreProperties>
</file>