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<sst xmlns="http://schemas.openxmlformats.org/spreadsheetml/2006/main" count="80" uniqueCount="41">
  <si>
    <t>PODER JUDICIÁRIO</t>
  </si>
  <si>
    <t xml:space="preserve">TRIBUNAL REGIONAL DO TRABALHO DA 15ª REGIÃO </t>
  </si>
  <si>
    <t>UNIDADE: SECRETARIA DE GESTÃO DE PESSOAS</t>
  </si>
  <si>
    <t>Data de referência: 31/07/2026</t>
  </si>
  <si>
    <t xml:space="preserve"> RESOLUÇÃO 102 CNJ - ANEXO IV- QUANTITATIVO DE CARGOS E FUNÇÕES</t>
  </si>
  <si>
    <t>a) cargos efetivos do quadro de pessoal do órgão.</t>
  </si>
  <si>
    <t>CARREIRA / CLASSE /
ESCOLARIDADE / PADRÃO</t>
  </si>
  <si>
    <t>Ativos</t>
  </si>
  <si>
    <t>Inativos e Pensionistas</t>
  </si>
  <si>
    <t>Ocupados</t>
  </si>
  <si>
    <t>Vagos</t>
  </si>
  <si>
    <t>Total</t>
  </si>
  <si>
    <t>Aposentados</t>
  </si>
  <si>
    <t>Instituidores de Pensão</t>
  </si>
  <si>
    <t>Beneficiários de Pensão</t>
  </si>
  <si>
    <t>Estáveis</t>
  </si>
  <si>
    <t>Não-Estáveis</t>
  </si>
  <si>
    <t>Subtotal</t>
  </si>
  <si>
    <t>A</t>
  </si>
  <si>
    <t>C</t>
  </si>
  <si>
    <t>N</t>
  </si>
  <si>
    <t>S</t>
  </si>
  <si>
    <t>U</t>
  </si>
  <si>
    <t>L</t>
  </si>
  <si>
    <t>P</t>
  </si>
  <si>
    <t>I</t>
  </si>
  <si>
    <t>B</t>
  </si>
  <si>
    <t>E</t>
  </si>
  <si>
    <t>R</t>
  </si>
  <si>
    <t>T</t>
  </si>
  <si>
    <t>O</t>
  </si>
  <si>
    <t>TOTAL ANALISTA</t>
  </si>
  <si>
    <t>É</t>
  </si>
  <si>
    <t>M</t>
  </si>
  <si>
    <t>D</t>
  </si>
  <si>
    <t>TOTAL TÉCNICO</t>
  </si>
  <si>
    <t>F</t>
  </si>
  <si>
    <t>X</t>
  </si>
  <si>
    <t>TOTAL AUXILIAR</t>
  </si>
  <si>
    <t>PJ</t>
  </si>
  <si>
    <t>TOTAL GERAL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</si>
</sst>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sz val="11.0"/>
      <color theme="1"/>
      <name val="Calibri"/>
    </font>
    <font>
      <b/>
      <sz val="9.0"/>
      <color theme="1"/>
      <name val="Arial"/>
    </font>
    <font/>
    <font>
      <sz val="9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</fills>
  <borders count="6">
    <border/>
    <border>
      <right style="thin">
        <color rgb="FF000000"/>
      </right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borderId="2" fillId="2" fontId="2" numFmtId="0" xfId="0" applyAlignment="1" applyBorder="1" applyFill="1" applyFont="1">
      <alignment shrinkToFit="0" vertical="bottom" wrapText="0"/>
    </xf>
    <xf borderId="2" fillId="0" fontId="3" numFmtId="0" xfId="0" applyBorder="1" applyFont="1"/>
    <xf borderId="3" fillId="0" fontId="3" numFmtId="0" xfId="0" applyBorder="1" applyFont="1"/>
    <xf borderId="0" fillId="2" fontId="2" numFmtId="0" xfId="0" applyAlignment="1" applyFill="1" applyFont="1">
      <alignment readingOrder="0" shrinkToFit="0" vertical="bottom" wrapText="0"/>
    </xf>
    <xf borderId="1" fillId="0" fontId="3" numFmtId="0" xfId="0" applyBorder="1" applyFont="1"/>
    <xf borderId="0" fillId="2" fontId="2" numFmtId="0" xfId="0" applyAlignment="1" applyFill="1" applyFont="1">
      <alignment readingOrder="0" vertical="bottom"/>
    </xf>
    <xf borderId="4" fillId="2" fontId="2" numFmtId="0" xfId="0" applyAlignment="1" applyBorder="1" applyFill="1" applyFont="1">
      <alignment readingOrder="0" shrinkToFit="0" vertical="bottom" wrapText="0"/>
    </xf>
    <xf borderId="4" fillId="0" fontId="3" numFmtId="0" xfId="0" applyBorder="1" applyFont="1"/>
    <xf borderId="0" fillId="0" fontId="1" numFmtId="0" xfId="0" applyAlignment="1" applyFont="1">
      <alignment vertical="bottom"/>
    </xf>
    <xf borderId="0" fillId="0" fontId="2" numFmtId="0" xfId="0" applyAlignment="1" applyFont="1">
      <alignment horizontal="center" vertical="bottom"/>
    </xf>
    <xf borderId="4" fillId="0" fontId="2" numFmtId="0" xfId="0" applyAlignment="1" applyBorder="1" applyFont="1">
      <alignment shrinkToFit="0" vertical="bottom" wrapText="0"/>
    </xf>
    <xf borderId="4" fillId="0" fontId="1" numFmtId="0" xfId="0" applyAlignment="1" applyBorder="1" applyFont="1">
      <alignment vertical="bottom"/>
    </xf>
    <xf borderId="0" fillId="2" fontId="4" numFmtId="0" xfId="0" applyAlignment="1" applyFill="1" applyFont="1">
      <alignment horizontal="center" shrinkToFit="0" wrapText="1"/>
    </xf>
    <xf borderId="4" fillId="2" fontId="4" numFmtId="0" xfId="0" applyAlignment="1" applyBorder="1" applyFill="1" applyFont="1">
      <alignment horizontal="center" shrinkToFit="0" wrapText="1"/>
    </xf>
    <xf borderId="5" fillId="0" fontId="3" numFmtId="0" xfId="0" applyBorder="1" applyFont="1"/>
    <xf borderId="1" fillId="2" fontId="4" numFmtId="0" xfId="0" applyAlignment="1" applyBorder="1" applyFill="1" applyFont="1">
      <alignment horizontal="center" shrinkToFit="0" wrapText="1"/>
    </xf>
    <xf borderId="5" fillId="2" fontId="4" numFmtId="0" xfId="0" applyAlignment="1" applyBorder="1" applyFill="1" applyFont="1">
      <alignment horizontal="center" shrinkToFit="0" wrapText="1"/>
    </xf>
    <xf borderId="1" fillId="2" fontId="1" numFmtId="0" xfId="0" applyAlignment="1" applyBorder="1" applyFill="1" applyFont="1">
      <alignment vertical="bottom"/>
    </xf>
    <xf borderId="1" fillId="2" fontId="1" numFmtId="0" xfId="0" applyAlignment="1" applyBorder="1" applyFill="1" applyFont="1">
      <alignment vertical="top"/>
    </xf>
    <xf borderId="5" fillId="2" fontId="4" numFmtId="0" xfId="0" applyAlignment="1" applyBorder="1" applyFill="1" applyFont="1">
      <alignment horizontal="center" shrinkToFit="0" vertical="bottom" wrapText="1"/>
    </xf>
    <xf borderId="5" fillId="0" fontId="1" numFmtId="3" xfId="0" applyAlignment="1" applyBorder="1" applyFont="1" applyNumberFormat="1">
      <alignment readingOrder="0" vertical="top"/>
    </xf>
    <xf borderId="5" fillId="3" fontId="4" numFmtId="3" xfId="0" applyAlignment="1" applyBorder="1" applyFill="1" applyFont="1" applyNumberFormat="1">
      <alignment horizontal="right" readingOrder="0" shrinkToFit="0" vertical="top" wrapText="1"/>
    </xf>
    <xf borderId="5" fillId="0" fontId="1" numFmtId="0" xfId="0" applyAlignment="1" applyBorder="1" applyFont="1">
      <alignment readingOrder="0" vertical="bottom"/>
    </xf>
    <xf borderId="5" fillId="3" fontId="4" numFmtId="0" xfId="0" applyAlignment="1" applyBorder="1" applyFill="1" applyFont="1">
      <alignment horizontal="right" readingOrder="0" vertical="bottom"/>
    </xf>
    <xf borderId="1" fillId="2" fontId="4" numFmtId="0" xfId="0" applyAlignment="1" applyBorder="1" applyFill="1" applyFont="1">
      <alignment horizontal="center" shrinkToFit="0" vertical="bottom" wrapText="1"/>
    </xf>
    <xf borderId="1" fillId="2" fontId="4" numFmtId="0" xfId="0" applyAlignment="1" applyBorder="1" applyFill="1" applyFont="1">
      <alignment horizontal="center" shrinkToFit="0" vertical="top" wrapText="1"/>
    </xf>
    <xf borderId="5" fillId="2" fontId="1" numFmtId="0" xfId="0" applyAlignment="1" applyBorder="1" applyFill="1" applyFont="1">
      <alignment vertical="top"/>
    </xf>
    <xf borderId="5" fillId="2" fontId="1" numFmtId="0" xfId="0" applyAlignment="1" applyBorder="1" applyFill="1" applyFont="1">
      <alignment vertical="bottom"/>
    </xf>
    <xf borderId="4" fillId="2" fontId="4" numFmtId="0" xfId="0" applyAlignment="1" applyBorder="1" applyFill="1" applyFont="1">
      <alignment horizontal="center" shrinkToFit="0" vertical="bottom" wrapText="1"/>
    </xf>
    <xf borderId="4" fillId="2" fontId="2" numFmtId="0" xfId="0" applyAlignment="1" applyBorder="1" applyFill="1" applyFont="1">
      <alignment horizontal="center" shrinkToFit="0" vertical="bottom" wrapText="1"/>
    </xf>
    <xf borderId="5" fillId="3" fontId="2" numFmtId="3" xfId="0" applyAlignment="1" applyBorder="1" applyFill="1" applyFont="1" applyNumberFormat="1">
      <alignment horizontal="right" readingOrder="0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75"/>
  <cols>
    <col customWidth="1" min="1" max="1" width="2.13"/>
    <col customWidth="1" min="2" max="2" width="8.63"/>
    <col customWidth="1" min="3" max="3" width="8.88"/>
    <col customWidth="1" min="4" max="4" width="8.13"/>
    <col customWidth="1" min="5" max="5" width="6.5"/>
    <col customWidth="1" min="6" max="14" width="10.0"/>
  </cols>
  <sheetData>
    <row r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</row>
    <row r="2">
      <c r="A2" s="1"/>
      <c r="B2" s="5" t="s">
        <v>1</v>
      </c>
      <c r="N2" s="6"/>
    </row>
    <row r="3">
      <c r="A3" s="1"/>
      <c r="B3" s="7" t="s">
        <v>2</v>
      </c>
    </row>
    <row r="4">
      <c r="A4" s="1"/>
      <c r="B4" s="8" t="s">
        <v>3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>
      <c r="A5" s="10"/>
      <c r="B5" s="11" t="s">
        <v>4</v>
      </c>
    </row>
    <row r="6">
      <c r="A6" s="10"/>
      <c r="B6" s="12" t="s">
        <v>5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>
      <c r="A7" s="1"/>
      <c r="B7" s="14" t="s">
        <v>6</v>
      </c>
      <c r="E7" s="6"/>
      <c r="F7" s="15" t="s">
        <v>7</v>
      </c>
      <c r="G7" s="9"/>
      <c r="H7" s="9"/>
      <c r="I7" s="9"/>
      <c r="J7" s="16"/>
      <c r="K7" s="15" t="s">
        <v>8</v>
      </c>
      <c r="L7" s="9"/>
      <c r="M7" s="9"/>
      <c r="N7" s="16"/>
    </row>
    <row r="8">
      <c r="A8" s="1"/>
      <c r="E8" s="6"/>
      <c r="F8" s="15" t="s">
        <v>9</v>
      </c>
      <c r="G8" s="9"/>
      <c r="H8" s="16"/>
      <c r="I8" s="17" t="s">
        <v>10</v>
      </c>
      <c r="J8" s="17" t="s">
        <v>11</v>
      </c>
      <c r="K8" s="17" t="s">
        <v>12</v>
      </c>
      <c r="L8" s="17" t="s">
        <v>13</v>
      </c>
      <c r="M8" s="17" t="s">
        <v>11</v>
      </c>
      <c r="N8" s="17" t="s">
        <v>14</v>
      </c>
    </row>
    <row r="9">
      <c r="A9" s="1"/>
      <c r="B9" s="9"/>
      <c r="C9" s="9"/>
      <c r="D9" s="9"/>
      <c r="E9" s="16"/>
      <c r="F9" s="18" t="s">
        <v>15</v>
      </c>
      <c r="G9" s="18" t="s">
        <v>16</v>
      </c>
      <c r="H9" s="18" t="s">
        <v>17</v>
      </c>
      <c r="I9" s="16"/>
      <c r="J9" s="16"/>
      <c r="K9" s="16"/>
      <c r="L9" s="16"/>
      <c r="M9" s="16"/>
      <c r="N9" s="16"/>
    </row>
    <row r="10">
      <c r="A10" s="1"/>
      <c r="B10" s="19"/>
      <c r="C10" s="20"/>
      <c r="D10" s="20"/>
      <c r="E10" s="21">
        <v>13.0</v>
      </c>
      <c r="F10" s="22">
        <v>771.0</v>
      </c>
      <c r="G10" s="22">
        <v>0.0</v>
      </c>
      <c r="H10" s="23">
        <f t="shared" ref="H10:H22" si="1">F10+G10</f>
        <v>771</v>
      </c>
      <c r="I10" s="22">
        <v>0.0</v>
      </c>
      <c r="J10" s="23">
        <f t="shared" ref="J10:J22" si="2">I10*H10</f>
        <v>0</v>
      </c>
      <c r="K10" s="24">
        <v>664.0</v>
      </c>
      <c r="L10" s="24">
        <v>67.0</v>
      </c>
      <c r="M10" s="25">
        <f t="shared" ref="M10:M22" si="3">K10+L10</f>
        <v>731</v>
      </c>
      <c r="N10" s="24">
        <v>75.0</v>
      </c>
    </row>
    <row r="11">
      <c r="A11" s="1"/>
      <c r="B11" s="26" t="s">
        <v>18</v>
      </c>
      <c r="C11" s="27" t="s">
        <v>19</v>
      </c>
      <c r="D11" s="20"/>
      <c r="E11" s="21">
        <v>12.0</v>
      </c>
      <c r="F11" s="22">
        <v>45.0</v>
      </c>
      <c r="G11" s="22">
        <v>0.0</v>
      </c>
      <c r="H11" s="23">
        <f t="shared" si="1"/>
        <v>45</v>
      </c>
      <c r="I11" s="22">
        <v>0.0</v>
      </c>
      <c r="J11" s="23">
        <f t="shared" si="2"/>
        <v>0</v>
      </c>
      <c r="K11" s="24">
        <v>7.0</v>
      </c>
      <c r="L11" s="24">
        <v>0.0</v>
      </c>
      <c r="M11" s="25">
        <f t="shared" si="3"/>
        <v>7</v>
      </c>
      <c r="N11" s="24">
        <v>0.0</v>
      </c>
    </row>
    <row r="12">
      <c r="A12" s="1"/>
      <c r="B12" s="26" t="s">
        <v>20</v>
      </c>
      <c r="C12" s="28"/>
      <c r="D12" s="27" t="s">
        <v>21</v>
      </c>
      <c r="E12" s="21">
        <v>11.0</v>
      </c>
      <c r="F12" s="22">
        <v>23.0</v>
      </c>
      <c r="G12" s="22">
        <v>0.0</v>
      </c>
      <c r="H12" s="23">
        <f t="shared" si="1"/>
        <v>23</v>
      </c>
      <c r="I12" s="22">
        <v>0.0</v>
      </c>
      <c r="J12" s="23">
        <f t="shared" si="2"/>
        <v>0</v>
      </c>
      <c r="K12" s="24">
        <v>3.0</v>
      </c>
      <c r="L12" s="24">
        <v>0.0</v>
      </c>
      <c r="M12" s="25">
        <f t="shared" si="3"/>
        <v>3</v>
      </c>
      <c r="N12" s="24">
        <v>0.0</v>
      </c>
    </row>
    <row r="13">
      <c r="A13" s="1"/>
      <c r="B13" s="26" t="s">
        <v>18</v>
      </c>
      <c r="C13" s="20"/>
      <c r="D13" s="27" t="s">
        <v>22</v>
      </c>
      <c r="E13" s="21">
        <v>10.0</v>
      </c>
      <c r="F13" s="22">
        <v>44.0</v>
      </c>
      <c r="G13" s="22">
        <v>0.0</v>
      </c>
      <c r="H13" s="23">
        <f t="shared" si="1"/>
        <v>44</v>
      </c>
      <c r="I13" s="22">
        <v>0.0</v>
      </c>
      <c r="J13" s="23">
        <f t="shared" si="2"/>
        <v>0</v>
      </c>
      <c r="K13" s="24">
        <v>4.0</v>
      </c>
      <c r="L13" s="24">
        <v>0.0</v>
      </c>
      <c r="M13" s="25">
        <f t="shared" si="3"/>
        <v>4</v>
      </c>
      <c r="N13" s="24">
        <v>0.0</v>
      </c>
    </row>
    <row r="14">
      <c r="A14" s="1"/>
      <c r="B14" s="26" t="s">
        <v>23</v>
      </c>
      <c r="C14" s="20"/>
      <c r="D14" s="27" t="s">
        <v>24</v>
      </c>
      <c r="E14" s="21">
        <v>9.0</v>
      </c>
      <c r="F14" s="22">
        <v>19.0</v>
      </c>
      <c r="G14" s="22">
        <v>0.0</v>
      </c>
      <c r="H14" s="23">
        <f t="shared" si="1"/>
        <v>19</v>
      </c>
      <c r="I14" s="22">
        <v>0.0</v>
      </c>
      <c r="J14" s="23">
        <f t="shared" si="2"/>
        <v>0</v>
      </c>
      <c r="K14" s="24">
        <v>0.0</v>
      </c>
      <c r="L14" s="24">
        <v>0.0</v>
      </c>
      <c r="M14" s="25">
        <f t="shared" si="3"/>
        <v>0</v>
      </c>
      <c r="N14" s="24">
        <v>0.0</v>
      </c>
    </row>
    <row r="15">
      <c r="A15" s="1"/>
      <c r="B15" s="26" t="s">
        <v>25</v>
      </c>
      <c r="C15" s="27" t="s">
        <v>26</v>
      </c>
      <c r="D15" s="27" t="s">
        <v>27</v>
      </c>
      <c r="E15" s="21">
        <v>8.0</v>
      </c>
      <c r="F15" s="22">
        <v>5.0</v>
      </c>
      <c r="G15" s="22">
        <v>0.0</v>
      </c>
      <c r="H15" s="23">
        <f t="shared" si="1"/>
        <v>5</v>
      </c>
      <c r="I15" s="22">
        <v>0.0</v>
      </c>
      <c r="J15" s="23">
        <f t="shared" si="2"/>
        <v>0</v>
      </c>
      <c r="K15" s="24">
        <v>1.0</v>
      </c>
      <c r="L15" s="24">
        <v>0.0</v>
      </c>
      <c r="M15" s="25">
        <f t="shared" si="3"/>
        <v>1</v>
      </c>
      <c r="N15" s="24">
        <v>0.0</v>
      </c>
    </row>
    <row r="16">
      <c r="A16" s="1"/>
      <c r="B16" s="26" t="s">
        <v>21</v>
      </c>
      <c r="C16" s="20"/>
      <c r="D16" s="27" t="s">
        <v>28</v>
      </c>
      <c r="E16" s="21">
        <v>7.0</v>
      </c>
      <c r="F16" s="22">
        <v>1.0</v>
      </c>
      <c r="G16" s="22">
        <v>0.0</v>
      </c>
      <c r="H16" s="23">
        <f t="shared" si="1"/>
        <v>1</v>
      </c>
      <c r="I16" s="22">
        <v>0.0</v>
      </c>
      <c r="J16" s="23">
        <f t="shared" si="2"/>
        <v>0</v>
      </c>
      <c r="K16" s="24">
        <v>3.0</v>
      </c>
      <c r="L16" s="24">
        <v>0.0</v>
      </c>
      <c r="M16" s="25">
        <f t="shared" si="3"/>
        <v>3</v>
      </c>
      <c r="N16" s="24">
        <v>0.0</v>
      </c>
    </row>
    <row r="17">
      <c r="A17" s="1"/>
      <c r="B17" s="26" t="s">
        <v>29</v>
      </c>
      <c r="C17" s="28"/>
      <c r="D17" s="27" t="s">
        <v>25</v>
      </c>
      <c r="E17" s="21">
        <v>6.0</v>
      </c>
      <c r="F17" s="22">
        <v>1.0</v>
      </c>
      <c r="G17" s="22">
        <v>0.0</v>
      </c>
      <c r="H17" s="23">
        <f t="shared" si="1"/>
        <v>1</v>
      </c>
      <c r="I17" s="22">
        <v>0.0</v>
      </c>
      <c r="J17" s="23">
        <f t="shared" si="2"/>
        <v>0</v>
      </c>
      <c r="K17" s="24">
        <v>0.0</v>
      </c>
      <c r="L17" s="24">
        <v>0.0</v>
      </c>
      <c r="M17" s="25">
        <f t="shared" si="3"/>
        <v>0</v>
      </c>
      <c r="N17" s="24">
        <v>0.0</v>
      </c>
    </row>
    <row r="18">
      <c r="A18" s="1"/>
      <c r="B18" s="26" t="s">
        <v>18</v>
      </c>
      <c r="C18" s="20"/>
      <c r="D18" s="27" t="s">
        <v>30</v>
      </c>
      <c r="E18" s="21">
        <v>5.0</v>
      </c>
      <c r="F18" s="22">
        <v>35.0</v>
      </c>
      <c r="G18" s="22">
        <v>0.0</v>
      </c>
      <c r="H18" s="23">
        <f t="shared" si="1"/>
        <v>35</v>
      </c>
      <c r="I18" s="22">
        <v>0.0</v>
      </c>
      <c r="J18" s="23">
        <f t="shared" si="2"/>
        <v>0</v>
      </c>
      <c r="K18" s="24">
        <v>1.0</v>
      </c>
      <c r="L18" s="24">
        <v>1.0</v>
      </c>
      <c r="M18" s="25">
        <f t="shared" si="3"/>
        <v>2</v>
      </c>
      <c r="N18" s="24">
        <v>1.0</v>
      </c>
    </row>
    <row r="19">
      <c r="A19" s="1"/>
      <c r="B19" s="19"/>
      <c r="C19" s="20"/>
      <c r="D19" s="27" t="s">
        <v>28</v>
      </c>
      <c r="E19" s="21">
        <v>4.0</v>
      </c>
      <c r="F19" s="22">
        <v>117.0</v>
      </c>
      <c r="G19" s="22">
        <v>0.0</v>
      </c>
      <c r="H19" s="23">
        <f t="shared" si="1"/>
        <v>117</v>
      </c>
      <c r="I19" s="22">
        <v>0.0</v>
      </c>
      <c r="J19" s="23">
        <f t="shared" si="2"/>
        <v>0</v>
      </c>
      <c r="K19" s="24">
        <v>0.0</v>
      </c>
      <c r="L19" s="24">
        <v>0.0</v>
      </c>
      <c r="M19" s="25">
        <f t="shared" si="3"/>
        <v>0</v>
      </c>
      <c r="N19" s="24">
        <v>0.0</v>
      </c>
    </row>
    <row r="20">
      <c r="A20" s="1"/>
      <c r="B20" s="19"/>
      <c r="C20" s="27" t="s">
        <v>18</v>
      </c>
      <c r="D20" s="20"/>
      <c r="E20" s="21">
        <v>3.0</v>
      </c>
      <c r="F20" s="22">
        <v>0.0</v>
      </c>
      <c r="G20" s="22">
        <v>28.0</v>
      </c>
      <c r="H20" s="23">
        <f t="shared" si="1"/>
        <v>28</v>
      </c>
      <c r="I20" s="22">
        <v>0.0</v>
      </c>
      <c r="J20" s="23">
        <f t="shared" si="2"/>
        <v>0</v>
      </c>
      <c r="K20" s="24">
        <v>0.0</v>
      </c>
      <c r="L20" s="24">
        <v>0.0</v>
      </c>
      <c r="M20" s="25">
        <f t="shared" si="3"/>
        <v>0</v>
      </c>
      <c r="N20" s="24">
        <v>0.0</v>
      </c>
    </row>
    <row r="21">
      <c r="A21" s="1"/>
      <c r="B21" s="19"/>
      <c r="C21" s="20"/>
      <c r="D21" s="20"/>
      <c r="E21" s="21">
        <v>2.0</v>
      </c>
      <c r="F21" s="22">
        <v>0.0</v>
      </c>
      <c r="G21" s="22">
        <v>29.0</v>
      </c>
      <c r="H21" s="23">
        <f t="shared" si="1"/>
        <v>29</v>
      </c>
      <c r="I21" s="22">
        <v>0.0</v>
      </c>
      <c r="J21" s="23">
        <f t="shared" si="2"/>
        <v>0</v>
      </c>
      <c r="K21" s="24">
        <v>0.0</v>
      </c>
      <c r="L21" s="24">
        <v>0.0</v>
      </c>
      <c r="M21" s="25">
        <f t="shared" si="3"/>
        <v>0</v>
      </c>
      <c r="N21" s="24">
        <v>0.0</v>
      </c>
    </row>
    <row r="22">
      <c r="A22" s="1"/>
      <c r="B22" s="29"/>
      <c r="C22" s="28"/>
      <c r="D22" s="28"/>
      <c r="E22" s="21">
        <v>1.0</v>
      </c>
      <c r="F22" s="22">
        <v>0.0</v>
      </c>
      <c r="G22" s="22">
        <v>10.0</v>
      </c>
      <c r="H22" s="23">
        <f t="shared" si="1"/>
        <v>10</v>
      </c>
      <c r="I22" s="22">
        <f>J23-H23</f>
        <v>84</v>
      </c>
      <c r="J22" s="23">
        <f t="shared" si="2"/>
        <v>840</v>
      </c>
      <c r="K22" s="24">
        <v>1.0</v>
      </c>
      <c r="L22" s="24">
        <v>0.0</v>
      </c>
      <c r="M22" s="25">
        <f t="shared" si="3"/>
        <v>1</v>
      </c>
      <c r="N22" s="24">
        <v>0.0</v>
      </c>
    </row>
    <row r="23">
      <c r="A23" s="1"/>
      <c r="B23" s="30" t="s">
        <v>31</v>
      </c>
      <c r="C23" s="9"/>
      <c r="D23" s="9"/>
      <c r="E23" s="16"/>
      <c r="F23" s="23">
        <f t="shared" ref="F23:I23" si="4">SUM(F10:F22)</f>
        <v>1061</v>
      </c>
      <c r="G23" s="23">
        <f t="shared" si="4"/>
        <v>67</v>
      </c>
      <c r="H23" s="23">
        <f t="shared" si="4"/>
        <v>1128</v>
      </c>
      <c r="I23" s="23">
        <f t="shared" si="4"/>
        <v>84</v>
      </c>
      <c r="J23" s="23">
        <v>1212.0</v>
      </c>
      <c r="K23" s="23">
        <f t="shared" ref="K23:N23" si="5">SUM(K10:K22)</f>
        <v>684</v>
      </c>
      <c r="L23" s="23">
        <f t="shared" si="5"/>
        <v>68</v>
      </c>
      <c r="M23" s="23">
        <f t="shared" si="5"/>
        <v>752</v>
      </c>
      <c r="N23" s="23">
        <f t="shared" si="5"/>
        <v>76</v>
      </c>
    </row>
    <row r="24">
      <c r="A24" s="1"/>
      <c r="B24" s="19"/>
      <c r="C24" s="19"/>
      <c r="D24" s="19"/>
      <c r="E24" s="21">
        <v>13.0</v>
      </c>
      <c r="F24" s="22">
        <v>1333.0</v>
      </c>
      <c r="G24" s="22">
        <v>0.0</v>
      </c>
      <c r="H24" s="23">
        <f t="shared" ref="H24:H36" si="6">F24+G24</f>
        <v>1333</v>
      </c>
      <c r="I24" s="22">
        <v>0.0</v>
      </c>
      <c r="J24" s="23">
        <f t="shared" ref="J24:J35" si="7">I24*H24</f>
        <v>0</v>
      </c>
      <c r="K24" s="24">
        <v>770.0</v>
      </c>
      <c r="L24" s="24">
        <v>84.0</v>
      </c>
      <c r="M24" s="25">
        <f t="shared" ref="M24:M36" si="8">K24+L24</f>
        <v>854</v>
      </c>
      <c r="N24" s="24">
        <v>90.0</v>
      </c>
    </row>
    <row r="25">
      <c r="A25" s="1"/>
      <c r="B25" s="19"/>
      <c r="C25" s="26" t="s">
        <v>19</v>
      </c>
      <c r="D25" s="19"/>
      <c r="E25" s="21">
        <v>12.0</v>
      </c>
      <c r="F25" s="22">
        <v>103.0</v>
      </c>
      <c r="G25" s="22">
        <v>0.0</v>
      </c>
      <c r="H25" s="23">
        <f t="shared" si="6"/>
        <v>103</v>
      </c>
      <c r="I25" s="22">
        <v>0.0</v>
      </c>
      <c r="J25" s="23">
        <f t="shared" si="7"/>
        <v>0</v>
      </c>
      <c r="K25" s="24">
        <v>4.0</v>
      </c>
      <c r="L25" s="24">
        <v>0.0</v>
      </c>
      <c r="M25" s="25">
        <f t="shared" si="8"/>
        <v>4</v>
      </c>
      <c r="N25" s="24">
        <v>0.0</v>
      </c>
    </row>
    <row r="26">
      <c r="A26" s="1"/>
      <c r="B26" s="26" t="s">
        <v>29</v>
      </c>
      <c r="C26" s="29"/>
      <c r="D26" s="19"/>
      <c r="E26" s="21">
        <v>11.0</v>
      </c>
      <c r="F26" s="22">
        <v>90.0</v>
      </c>
      <c r="G26" s="22">
        <v>0.0</v>
      </c>
      <c r="H26" s="23">
        <f t="shared" si="6"/>
        <v>90</v>
      </c>
      <c r="I26" s="22">
        <v>0.0</v>
      </c>
      <c r="J26" s="23">
        <f t="shared" si="7"/>
        <v>0</v>
      </c>
      <c r="K26" s="24">
        <v>5.0</v>
      </c>
      <c r="L26" s="24">
        <v>3.0</v>
      </c>
      <c r="M26" s="25">
        <f t="shared" si="8"/>
        <v>8</v>
      </c>
      <c r="N26" s="24">
        <v>3.0</v>
      </c>
    </row>
    <row r="27">
      <c r="A27" s="1"/>
      <c r="B27" s="26" t="s">
        <v>32</v>
      </c>
      <c r="C27" s="19"/>
      <c r="D27" s="26" t="s">
        <v>33</v>
      </c>
      <c r="E27" s="21">
        <v>10.0</v>
      </c>
      <c r="F27" s="22">
        <v>66.0</v>
      </c>
      <c r="G27" s="22">
        <v>0.0</v>
      </c>
      <c r="H27" s="23">
        <f t="shared" si="6"/>
        <v>66</v>
      </c>
      <c r="I27" s="22">
        <v>0.0</v>
      </c>
      <c r="J27" s="23">
        <f t="shared" si="7"/>
        <v>0</v>
      </c>
      <c r="K27" s="24">
        <v>6.0</v>
      </c>
      <c r="L27" s="24">
        <v>0.0</v>
      </c>
      <c r="M27" s="25">
        <f t="shared" si="8"/>
        <v>6</v>
      </c>
      <c r="N27" s="24">
        <v>0.0</v>
      </c>
    </row>
    <row r="28">
      <c r="A28" s="1"/>
      <c r="B28" s="26" t="s">
        <v>19</v>
      </c>
      <c r="C28" s="19"/>
      <c r="D28" s="26" t="s">
        <v>32</v>
      </c>
      <c r="E28" s="21">
        <v>9.0</v>
      </c>
      <c r="F28" s="22">
        <v>50.0</v>
      </c>
      <c r="G28" s="22">
        <v>0.0</v>
      </c>
      <c r="H28" s="23">
        <f t="shared" si="6"/>
        <v>50</v>
      </c>
      <c r="I28" s="22">
        <v>0.0</v>
      </c>
      <c r="J28" s="23">
        <f t="shared" si="7"/>
        <v>0</v>
      </c>
      <c r="K28" s="24">
        <v>3.0</v>
      </c>
      <c r="L28" s="24">
        <v>1.0</v>
      </c>
      <c r="M28" s="25">
        <f t="shared" si="8"/>
        <v>4</v>
      </c>
      <c r="N28" s="24">
        <v>1.0</v>
      </c>
    </row>
    <row r="29">
      <c r="A29" s="1"/>
      <c r="B29" s="26" t="s">
        <v>20</v>
      </c>
      <c r="C29" s="26" t="s">
        <v>26</v>
      </c>
      <c r="D29" s="26" t="s">
        <v>34</v>
      </c>
      <c r="E29" s="21">
        <v>8.0</v>
      </c>
      <c r="F29" s="22">
        <v>4.0</v>
      </c>
      <c r="G29" s="22">
        <v>0.0</v>
      </c>
      <c r="H29" s="23">
        <f t="shared" si="6"/>
        <v>4</v>
      </c>
      <c r="I29" s="22">
        <v>0.0</v>
      </c>
      <c r="J29" s="23">
        <f t="shared" si="7"/>
        <v>0</v>
      </c>
      <c r="K29" s="24">
        <v>2.0</v>
      </c>
      <c r="L29" s="24">
        <v>2.0</v>
      </c>
      <c r="M29" s="25">
        <f t="shared" si="8"/>
        <v>4</v>
      </c>
      <c r="N29" s="24">
        <v>2.0</v>
      </c>
    </row>
    <row r="30">
      <c r="A30" s="1"/>
      <c r="B30" s="26" t="s">
        <v>25</v>
      </c>
      <c r="C30" s="19"/>
      <c r="D30" s="26" t="s">
        <v>25</v>
      </c>
      <c r="E30" s="21">
        <v>7.0</v>
      </c>
      <c r="F30" s="22">
        <v>2.0</v>
      </c>
      <c r="G30" s="22">
        <v>0.0</v>
      </c>
      <c r="H30" s="23">
        <f t="shared" si="6"/>
        <v>2</v>
      </c>
      <c r="I30" s="22">
        <v>0.0</v>
      </c>
      <c r="J30" s="23">
        <f t="shared" si="7"/>
        <v>0</v>
      </c>
      <c r="K30" s="24">
        <v>0.0</v>
      </c>
      <c r="L30" s="24">
        <v>0.0</v>
      </c>
      <c r="M30" s="25">
        <f t="shared" si="8"/>
        <v>0</v>
      </c>
      <c r="N30" s="24">
        <v>0.0</v>
      </c>
    </row>
    <row r="31">
      <c r="A31" s="1"/>
      <c r="B31" s="26" t="s">
        <v>19</v>
      </c>
      <c r="C31" s="29"/>
      <c r="D31" s="26" t="s">
        <v>30</v>
      </c>
      <c r="E31" s="21">
        <v>6.0</v>
      </c>
      <c r="F31" s="22">
        <v>1.0</v>
      </c>
      <c r="G31" s="22">
        <v>0.0</v>
      </c>
      <c r="H31" s="23">
        <f t="shared" si="6"/>
        <v>1</v>
      </c>
      <c r="I31" s="22">
        <v>0.0</v>
      </c>
      <c r="J31" s="23">
        <f t="shared" si="7"/>
        <v>0</v>
      </c>
      <c r="K31" s="24">
        <v>1.0</v>
      </c>
      <c r="L31" s="24">
        <v>0.0</v>
      </c>
      <c r="M31" s="25">
        <f t="shared" si="8"/>
        <v>1</v>
      </c>
      <c r="N31" s="24">
        <v>0.0</v>
      </c>
    </row>
    <row r="32">
      <c r="A32" s="1"/>
      <c r="B32" s="26" t="s">
        <v>30</v>
      </c>
      <c r="C32" s="19"/>
      <c r="D32" s="19"/>
      <c r="E32" s="21">
        <v>5.0</v>
      </c>
      <c r="F32" s="22">
        <v>20.0</v>
      </c>
      <c r="G32" s="22">
        <v>0.0</v>
      </c>
      <c r="H32" s="23">
        <f t="shared" si="6"/>
        <v>20</v>
      </c>
      <c r="I32" s="22">
        <v>0.0</v>
      </c>
      <c r="J32" s="23">
        <f t="shared" si="7"/>
        <v>0</v>
      </c>
      <c r="K32" s="24">
        <v>4.0</v>
      </c>
      <c r="L32" s="24">
        <v>1.0</v>
      </c>
      <c r="M32" s="25">
        <f t="shared" si="8"/>
        <v>5</v>
      </c>
      <c r="N32" s="24">
        <v>1.0</v>
      </c>
    </row>
    <row r="33">
      <c r="A33" s="1"/>
      <c r="B33" s="19"/>
      <c r="C33" s="19"/>
      <c r="D33" s="19"/>
      <c r="E33" s="21">
        <v>4.0</v>
      </c>
      <c r="F33" s="22">
        <v>93.0</v>
      </c>
      <c r="G33" s="22">
        <v>0.0</v>
      </c>
      <c r="H33" s="23">
        <f t="shared" si="6"/>
        <v>93</v>
      </c>
      <c r="I33" s="22">
        <v>0.0</v>
      </c>
      <c r="J33" s="23">
        <f t="shared" si="7"/>
        <v>0</v>
      </c>
      <c r="K33" s="24">
        <v>1.0</v>
      </c>
      <c r="L33" s="24">
        <v>1.0</v>
      </c>
      <c r="M33" s="25">
        <f t="shared" si="8"/>
        <v>2</v>
      </c>
      <c r="N33" s="24">
        <v>1.0</v>
      </c>
    </row>
    <row r="34">
      <c r="A34" s="1"/>
      <c r="B34" s="19"/>
      <c r="C34" s="26" t="s">
        <v>18</v>
      </c>
      <c r="D34" s="19"/>
      <c r="E34" s="21">
        <v>3.0</v>
      </c>
      <c r="F34" s="22">
        <v>0.0</v>
      </c>
      <c r="G34" s="22">
        <v>70.0</v>
      </c>
      <c r="H34" s="23">
        <f t="shared" si="6"/>
        <v>70</v>
      </c>
      <c r="I34" s="22">
        <v>0.0</v>
      </c>
      <c r="J34" s="23">
        <f t="shared" si="7"/>
        <v>0</v>
      </c>
      <c r="K34" s="24">
        <v>0.0</v>
      </c>
      <c r="L34" s="24">
        <v>1.0</v>
      </c>
      <c r="M34" s="25">
        <f t="shared" si="8"/>
        <v>1</v>
      </c>
      <c r="N34" s="24">
        <v>1.0</v>
      </c>
    </row>
    <row r="35">
      <c r="A35" s="1"/>
      <c r="B35" s="19"/>
      <c r="C35" s="19"/>
      <c r="D35" s="19"/>
      <c r="E35" s="21">
        <v>2.0</v>
      </c>
      <c r="F35" s="22">
        <v>0.0</v>
      </c>
      <c r="G35" s="22">
        <v>39.0</v>
      </c>
      <c r="H35" s="23">
        <f t="shared" si="6"/>
        <v>39</v>
      </c>
      <c r="I35" s="22">
        <v>0.0</v>
      </c>
      <c r="J35" s="23">
        <f t="shared" si="7"/>
        <v>0</v>
      </c>
      <c r="K35" s="24">
        <v>0.0</v>
      </c>
      <c r="L35" s="24">
        <v>1.0</v>
      </c>
      <c r="M35" s="25">
        <f t="shared" si="8"/>
        <v>1</v>
      </c>
      <c r="N35" s="24">
        <v>1.0</v>
      </c>
    </row>
    <row r="36">
      <c r="A36" s="1"/>
      <c r="B36" s="29"/>
      <c r="C36" s="29"/>
      <c r="D36" s="29"/>
      <c r="E36" s="21">
        <v>1.0</v>
      </c>
      <c r="F36" s="22">
        <v>0.0</v>
      </c>
      <c r="G36" s="22">
        <v>13.0</v>
      </c>
      <c r="H36" s="23">
        <f t="shared" si="6"/>
        <v>13</v>
      </c>
      <c r="I36" s="22">
        <f>J37-H37</f>
        <v>252</v>
      </c>
      <c r="J36" s="23">
        <f>I36+H36</f>
        <v>265</v>
      </c>
      <c r="K36" s="24">
        <v>1.0</v>
      </c>
      <c r="L36" s="24">
        <v>0.0</v>
      </c>
      <c r="M36" s="25">
        <f t="shared" si="8"/>
        <v>1</v>
      </c>
      <c r="N36" s="24">
        <v>0.0</v>
      </c>
    </row>
    <row r="37">
      <c r="A37" s="1"/>
      <c r="B37" s="30" t="s">
        <v>35</v>
      </c>
      <c r="C37" s="9"/>
      <c r="D37" s="9"/>
      <c r="E37" s="16"/>
      <c r="F37" s="23">
        <f t="shared" ref="F37:I37" si="9">SUM(F24:F36)</f>
        <v>1762</v>
      </c>
      <c r="G37" s="23">
        <f t="shared" si="9"/>
        <v>122</v>
      </c>
      <c r="H37" s="23">
        <f t="shared" si="9"/>
        <v>1884</v>
      </c>
      <c r="I37" s="23">
        <f t="shared" si="9"/>
        <v>252</v>
      </c>
      <c r="J37" s="23">
        <v>2136.0</v>
      </c>
      <c r="K37" s="23">
        <f t="shared" ref="K37:N37" si="10">SUM(K24:K36)</f>
        <v>797</v>
      </c>
      <c r="L37" s="23">
        <f t="shared" si="10"/>
        <v>94</v>
      </c>
      <c r="M37" s="23">
        <f t="shared" si="10"/>
        <v>891</v>
      </c>
      <c r="N37" s="23">
        <f t="shared" si="10"/>
        <v>100</v>
      </c>
    </row>
    <row r="38">
      <c r="A38" s="1"/>
      <c r="B38" s="19"/>
      <c r="C38" s="19"/>
      <c r="D38" s="19"/>
      <c r="E38" s="21">
        <v>13.0</v>
      </c>
      <c r="F38" s="22">
        <v>1.0</v>
      </c>
      <c r="G38" s="22">
        <v>0.0</v>
      </c>
      <c r="H38" s="23">
        <f t="shared" ref="H38:H50" si="11">F38+G38</f>
        <v>1</v>
      </c>
      <c r="I38" s="22">
        <v>0.0</v>
      </c>
      <c r="J38" s="23">
        <f t="shared" ref="J38:J50" si="12">I38*H38</f>
        <v>0</v>
      </c>
      <c r="K38" s="24">
        <v>4.0</v>
      </c>
      <c r="L38" s="24">
        <v>0.0</v>
      </c>
      <c r="M38" s="25">
        <f t="shared" ref="M38:M50" si="13">K38+L38</f>
        <v>4</v>
      </c>
      <c r="N38" s="24">
        <v>0.0</v>
      </c>
    </row>
    <row r="39">
      <c r="A39" s="1"/>
      <c r="B39" s="26" t="s">
        <v>18</v>
      </c>
      <c r="C39" s="26" t="s">
        <v>19</v>
      </c>
      <c r="D39" s="26" t="s">
        <v>36</v>
      </c>
      <c r="E39" s="21">
        <v>12.0</v>
      </c>
      <c r="F39" s="22">
        <v>0.0</v>
      </c>
      <c r="G39" s="22">
        <v>0.0</v>
      </c>
      <c r="H39" s="23">
        <f t="shared" si="11"/>
        <v>0</v>
      </c>
      <c r="I39" s="22">
        <v>0.0</v>
      </c>
      <c r="J39" s="23">
        <f t="shared" si="12"/>
        <v>0</v>
      </c>
      <c r="K39" s="24">
        <v>0.0</v>
      </c>
      <c r="L39" s="24">
        <v>0.0</v>
      </c>
      <c r="M39" s="25">
        <f t="shared" si="13"/>
        <v>0</v>
      </c>
      <c r="N39" s="24">
        <v>0.0</v>
      </c>
    </row>
    <row r="40">
      <c r="A40" s="1"/>
      <c r="B40" s="26" t="s">
        <v>22</v>
      </c>
      <c r="C40" s="29"/>
      <c r="D40" s="26" t="s">
        <v>22</v>
      </c>
      <c r="E40" s="21">
        <v>11.0</v>
      </c>
      <c r="F40" s="22">
        <v>0.0</v>
      </c>
      <c r="G40" s="22">
        <v>0.0</v>
      </c>
      <c r="H40" s="23">
        <f t="shared" si="11"/>
        <v>0</v>
      </c>
      <c r="I40" s="22">
        <v>0.0</v>
      </c>
      <c r="J40" s="23">
        <f t="shared" si="12"/>
        <v>0</v>
      </c>
      <c r="K40" s="24">
        <v>0.0</v>
      </c>
      <c r="L40" s="24">
        <v>0.0</v>
      </c>
      <c r="M40" s="25">
        <f t="shared" si="13"/>
        <v>0</v>
      </c>
      <c r="N40" s="24">
        <v>0.0</v>
      </c>
    </row>
    <row r="41">
      <c r="A41" s="1"/>
      <c r="B41" s="26" t="s">
        <v>37</v>
      </c>
      <c r="C41" s="19"/>
      <c r="D41" s="26" t="s">
        <v>20</v>
      </c>
      <c r="E41" s="21">
        <v>10.0</v>
      </c>
      <c r="F41" s="22">
        <v>0.0</v>
      </c>
      <c r="G41" s="22">
        <v>0.0</v>
      </c>
      <c r="H41" s="23">
        <f t="shared" si="11"/>
        <v>0</v>
      </c>
      <c r="I41" s="22">
        <v>0.0</v>
      </c>
      <c r="J41" s="23">
        <f t="shared" si="12"/>
        <v>0</v>
      </c>
      <c r="K41" s="24">
        <v>0.0</v>
      </c>
      <c r="L41" s="24">
        <v>0.0</v>
      </c>
      <c r="M41" s="25">
        <f t="shared" si="13"/>
        <v>0</v>
      </c>
      <c r="N41" s="24">
        <v>0.0</v>
      </c>
    </row>
    <row r="42">
      <c r="A42" s="1"/>
      <c r="B42" s="26" t="s">
        <v>25</v>
      </c>
      <c r="C42" s="19"/>
      <c r="D42" s="26" t="s">
        <v>34</v>
      </c>
      <c r="E42" s="21">
        <v>9.0</v>
      </c>
      <c r="F42" s="22">
        <v>0.0</v>
      </c>
      <c r="G42" s="22">
        <v>0.0</v>
      </c>
      <c r="H42" s="23">
        <f t="shared" si="11"/>
        <v>0</v>
      </c>
      <c r="I42" s="22">
        <v>0.0</v>
      </c>
      <c r="J42" s="23">
        <f t="shared" si="12"/>
        <v>0</v>
      </c>
      <c r="K42" s="24">
        <v>0.0</v>
      </c>
      <c r="L42" s="24">
        <v>0.0</v>
      </c>
      <c r="M42" s="25">
        <f t="shared" si="13"/>
        <v>0</v>
      </c>
      <c r="N42" s="24">
        <v>0.0</v>
      </c>
    </row>
    <row r="43">
      <c r="A43" s="1"/>
      <c r="B43" s="26" t="s">
        <v>23</v>
      </c>
      <c r="C43" s="26" t="s">
        <v>26</v>
      </c>
      <c r="D43" s="26" t="s">
        <v>18</v>
      </c>
      <c r="E43" s="21">
        <v>8.0</v>
      </c>
      <c r="F43" s="22">
        <v>0.0</v>
      </c>
      <c r="G43" s="22">
        <v>0.0</v>
      </c>
      <c r="H43" s="23">
        <f t="shared" si="11"/>
        <v>0</v>
      </c>
      <c r="I43" s="22">
        <v>0.0</v>
      </c>
      <c r="J43" s="23">
        <f t="shared" si="12"/>
        <v>0</v>
      </c>
      <c r="K43" s="24">
        <v>0.0</v>
      </c>
      <c r="L43" s="24">
        <v>0.0</v>
      </c>
      <c r="M43" s="25">
        <f t="shared" si="13"/>
        <v>0</v>
      </c>
      <c r="N43" s="24">
        <v>0.0</v>
      </c>
    </row>
    <row r="44">
      <c r="A44" s="1"/>
      <c r="B44" s="26" t="s">
        <v>25</v>
      </c>
      <c r="C44" s="19"/>
      <c r="D44" s="26" t="s">
        <v>33</v>
      </c>
      <c r="E44" s="21">
        <v>7.0</v>
      </c>
      <c r="F44" s="22">
        <v>0.0</v>
      </c>
      <c r="G44" s="22">
        <v>0.0</v>
      </c>
      <c r="H44" s="23">
        <f t="shared" si="11"/>
        <v>0</v>
      </c>
      <c r="I44" s="22">
        <v>0.0</v>
      </c>
      <c r="J44" s="23">
        <f t="shared" si="12"/>
        <v>0</v>
      </c>
      <c r="K44" s="24">
        <v>0.0</v>
      </c>
      <c r="L44" s="24">
        <v>0.0</v>
      </c>
      <c r="M44" s="25">
        <f t="shared" si="13"/>
        <v>0</v>
      </c>
      <c r="N44" s="24">
        <v>0.0</v>
      </c>
    </row>
    <row r="45">
      <c r="A45" s="1"/>
      <c r="B45" s="26" t="s">
        <v>18</v>
      </c>
      <c r="C45" s="29"/>
      <c r="D45" s="26" t="s">
        <v>27</v>
      </c>
      <c r="E45" s="21">
        <v>6.0</v>
      </c>
      <c r="F45" s="22">
        <v>0.0</v>
      </c>
      <c r="G45" s="22">
        <v>0.0</v>
      </c>
      <c r="H45" s="23">
        <f t="shared" si="11"/>
        <v>0</v>
      </c>
      <c r="I45" s="22">
        <v>0.0</v>
      </c>
      <c r="J45" s="23">
        <f t="shared" si="12"/>
        <v>0</v>
      </c>
      <c r="K45" s="24">
        <v>0.0</v>
      </c>
      <c r="L45" s="24">
        <v>0.0</v>
      </c>
      <c r="M45" s="25">
        <f t="shared" si="13"/>
        <v>0</v>
      </c>
      <c r="N45" s="24">
        <v>0.0</v>
      </c>
    </row>
    <row r="46">
      <c r="A46" s="1"/>
      <c r="B46" s="26" t="s">
        <v>28</v>
      </c>
      <c r="C46" s="19"/>
      <c r="D46" s="26" t="s">
        <v>20</v>
      </c>
      <c r="E46" s="21">
        <v>5.0</v>
      </c>
      <c r="F46" s="22">
        <v>0.0</v>
      </c>
      <c r="G46" s="22">
        <v>0.0</v>
      </c>
      <c r="H46" s="23">
        <f t="shared" si="11"/>
        <v>0</v>
      </c>
      <c r="I46" s="22">
        <v>0.0</v>
      </c>
      <c r="J46" s="23">
        <f t="shared" si="12"/>
        <v>0</v>
      </c>
      <c r="K46" s="24">
        <v>0.0</v>
      </c>
      <c r="L46" s="24">
        <v>0.0</v>
      </c>
      <c r="M46" s="25">
        <f t="shared" si="13"/>
        <v>0</v>
      </c>
      <c r="N46" s="24">
        <v>0.0</v>
      </c>
    </row>
    <row r="47">
      <c r="A47" s="1"/>
      <c r="B47" s="19"/>
      <c r="C47" s="19"/>
      <c r="D47" s="26" t="s">
        <v>29</v>
      </c>
      <c r="E47" s="21">
        <v>4.0</v>
      </c>
      <c r="F47" s="22">
        <v>0.0</v>
      </c>
      <c r="G47" s="22">
        <v>0.0</v>
      </c>
      <c r="H47" s="23">
        <f t="shared" si="11"/>
        <v>0</v>
      </c>
      <c r="I47" s="22">
        <v>0.0</v>
      </c>
      <c r="J47" s="23">
        <f t="shared" si="12"/>
        <v>0</v>
      </c>
      <c r="K47" s="24">
        <v>0.0</v>
      </c>
      <c r="L47" s="24">
        <v>0.0</v>
      </c>
      <c r="M47" s="25">
        <f t="shared" si="13"/>
        <v>0</v>
      </c>
      <c r="N47" s="24">
        <v>0.0</v>
      </c>
    </row>
    <row r="48">
      <c r="A48" s="1"/>
      <c r="B48" s="19"/>
      <c r="C48" s="26" t="s">
        <v>18</v>
      </c>
      <c r="D48" s="26" t="s">
        <v>18</v>
      </c>
      <c r="E48" s="21">
        <v>3.0</v>
      </c>
      <c r="F48" s="22">
        <v>0.0</v>
      </c>
      <c r="G48" s="22">
        <v>0.0</v>
      </c>
      <c r="H48" s="23">
        <f t="shared" si="11"/>
        <v>0</v>
      </c>
      <c r="I48" s="22">
        <v>0.0</v>
      </c>
      <c r="J48" s="23">
        <f t="shared" si="12"/>
        <v>0</v>
      </c>
      <c r="K48" s="24">
        <v>0.0</v>
      </c>
      <c r="L48" s="24">
        <v>0.0</v>
      </c>
      <c r="M48" s="25">
        <f t="shared" si="13"/>
        <v>0</v>
      </c>
      <c r="N48" s="24">
        <v>0.0</v>
      </c>
    </row>
    <row r="49">
      <c r="A49" s="1"/>
      <c r="B49" s="19"/>
      <c r="C49" s="19"/>
      <c r="D49" s="26" t="s">
        <v>23</v>
      </c>
      <c r="E49" s="21">
        <v>2.0</v>
      </c>
      <c r="F49" s="22">
        <v>0.0</v>
      </c>
      <c r="G49" s="22">
        <v>0.0</v>
      </c>
      <c r="H49" s="23">
        <f t="shared" si="11"/>
        <v>0</v>
      </c>
      <c r="I49" s="22">
        <v>0.0</v>
      </c>
      <c r="J49" s="23">
        <f t="shared" si="12"/>
        <v>0</v>
      </c>
      <c r="K49" s="24">
        <v>0.0</v>
      </c>
      <c r="L49" s="24">
        <v>0.0</v>
      </c>
      <c r="M49" s="25">
        <f t="shared" si="13"/>
        <v>0</v>
      </c>
      <c r="N49" s="24">
        <v>0.0</v>
      </c>
    </row>
    <row r="50">
      <c r="A50" s="1"/>
      <c r="B50" s="29"/>
      <c r="C50" s="29"/>
      <c r="D50" s="29"/>
      <c r="E50" s="21">
        <v>1.0</v>
      </c>
      <c r="F50" s="22">
        <v>0.0</v>
      </c>
      <c r="G50" s="22">
        <v>0.0</v>
      </c>
      <c r="H50" s="23">
        <f t="shared" si="11"/>
        <v>0</v>
      </c>
      <c r="I50" s="22">
        <f>J51-H51</f>
        <v>5</v>
      </c>
      <c r="J50" s="23">
        <f t="shared" si="12"/>
        <v>0</v>
      </c>
      <c r="K50" s="24">
        <v>0.0</v>
      </c>
      <c r="L50" s="24">
        <v>0.0</v>
      </c>
      <c r="M50" s="25">
        <f t="shared" si="13"/>
        <v>0</v>
      </c>
      <c r="N50" s="24">
        <v>0.0</v>
      </c>
    </row>
    <row r="51">
      <c r="A51" s="1"/>
      <c r="B51" s="30" t="s">
        <v>38</v>
      </c>
      <c r="C51" s="9"/>
      <c r="D51" s="9"/>
      <c r="E51" s="16"/>
      <c r="F51" s="23">
        <f t="shared" ref="F51:I51" si="14">SUM(F38:F50)</f>
        <v>1</v>
      </c>
      <c r="G51" s="23">
        <f t="shared" si="14"/>
        <v>0</v>
      </c>
      <c r="H51" s="23">
        <f t="shared" si="14"/>
        <v>1</v>
      </c>
      <c r="I51" s="23">
        <f t="shared" si="14"/>
        <v>5</v>
      </c>
      <c r="J51" s="23">
        <v>6.0</v>
      </c>
      <c r="K51" s="23">
        <f t="shared" ref="K51:N51" si="15">SUM(K38:K50)</f>
        <v>4</v>
      </c>
      <c r="L51" s="23">
        <f t="shared" si="15"/>
        <v>0</v>
      </c>
      <c r="M51" s="23">
        <f t="shared" si="15"/>
        <v>4</v>
      </c>
      <c r="N51" s="23">
        <f t="shared" si="15"/>
        <v>0</v>
      </c>
    </row>
    <row r="52">
      <c r="A52" s="1"/>
      <c r="B52" s="30" t="s">
        <v>39</v>
      </c>
      <c r="C52" s="9"/>
      <c r="D52" s="9"/>
      <c r="E52" s="16"/>
      <c r="F52" s="22">
        <v>0.0</v>
      </c>
      <c r="G52" s="22">
        <v>0.0</v>
      </c>
      <c r="H52" s="22">
        <v>0.0</v>
      </c>
      <c r="I52" s="22">
        <v>0.0</v>
      </c>
      <c r="J52" s="22">
        <v>0.0</v>
      </c>
      <c r="K52" s="22">
        <v>1.0</v>
      </c>
      <c r="L52" s="22">
        <v>1.0</v>
      </c>
      <c r="M52" s="22">
        <v>0.0</v>
      </c>
      <c r="N52" s="22">
        <v>1.0</v>
      </c>
    </row>
    <row r="53">
      <c r="A53" s="1"/>
      <c r="B53" s="31" t="s">
        <v>40</v>
      </c>
      <c r="C53" s="9"/>
      <c r="D53" s="9"/>
      <c r="E53" s="16"/>
      <c r="F53" s="32">
        <f t="shared" ref="F53:N53" si="16">F52+F51+F37+F23</f>
        <v>2824</v>
      </c>
      <c r="G53" s="32">
        <f t="shared" si="16"/>
        <v>189</v>
      </c>
      <c r="H53" s="32">
        <f t="shared" si="16"/>
        <v>3013</v>
      </c>
      <c r="I53" s="32">
        <f t="shared" si="16"/>
        <v>341</v>
      </c>
      <c r="J53" s="32">
        <f t="shared" si="16"/>
        <v>3354</v>
      </c>
      <c r="K53" s="32">
        <f t="shared" si="16"/>
        <v>1486</v>
      </c>
      <c r="L53" s="32">
        <f t="shared" si="16"/>
        <v>163</v>
      </c>
      <c r="M53" s="32">
        <f t="shared" si="16"/>
        <v>1647</v>
      </c>
      <c r="N53" s="32">
        <f t="shared" si="16"/>
        <v>177</v>
      </c>
    </row>
  </sheetData>
  <mergeCells count="20">
    <mergeCell ref="F7:J7"/>
    <mergeCell ref="F8:H8"/>
    <mergeCell ref="I8:I9"/>
    <mergeCell ref="J8:J9"/>
    <mergeCell ref="B23:E23"/>
    <mergeCell ref="B37:E37"/>
    <mergeCell ref="B51:E51"/>
    <mergeCell ref="B52:E52"/>
    <mergeCell ref="B53:E53"/>
    <mergeCell ref="K8:K9"/>
    <mergeCell ref="L8:L9"/>
    <mergeCell ref="M8:M9"/>
    <mergeCell ref="N8:N9"/>
    <mergeCell ref="B1:N1"/>
    <mergeCell ref="B2:N2"/>
    <mergeCell ref="B3:N3"/>
    <mergeCell ref="B4:N4"/>
    <mergeCell ref="B5:N5"/>
    <mergeCell ref="B7:E9"/>
    <mergeCell ref="K7:N7"/>
  </mergeCells>
  <dataValidations>
    <dataValidation type="decimal" operator="greaterThanOrEqual" allowBlank="1" showErrorMessage="1" sqref="F10:N52">
      <formula1>0.0</formula1>
    </dataValidation>
  </dataValidations>
  <printOptions horizontalCentered="1"/>
  <pageMargins bottom="0.75" footer="0.0" header="0.0" left="0.25" right="0.25" top="0.75"/>
  <pageSetup paperSize="9" cellComments="atEnd" orientation="portrait" pageOrder="overThenDown"/>
  <colBreaks count="2" manualBreakCount="2">
    <brk man="1"/>
    <brk id="14" man="1"/>
  </colBreaks>
  <drawing r:id="rId1"/>
</worksheet>
</file>